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autoCompressPictures="0" defaultThemeVersion="124226"/>
  <mc:AlternateContent xmlns:mc="http://schemas.openxmlformats.org/markup-compatibility/2006">
    <mc:Choice Requires="x15">
      <x15ac:absPath xmlns:x15ac="http://schemas.microsoft.com/office/spreadsheetml/2010/11/ac" url="C:\MEmS\9_Lasterfassung_technisch\Quick Check\"/>
    </mc:Choice>
  </mc:AlternateContent>
  <xr:revisionPtr revIDLastSave="0" documentId="13_ncr:1_{C9D53395-8EA0-4B69-9259-52139E2F83C5}" xr6:coauthVersionLast="33" xr6:coauthVersionMax="33" xr10:uidLastSave="{00000000-0000-0000-0000-000000000000}"/>
  <bookViews>
    <workbookView xWindow="0" yWindow="0" windowWidth="25605" windowHeight="14400" xr2:uid="{00000000-000D-0000-FFFF-FFFF00000000}"/>
  </bookViews>
  <sheets>
    <sheet name="QUICK CHECK_V 1.0_23.01.18" sheetId="11" r:id="rId1"/>
    <sheet name="Auswahlkriterien papierbasiert" sheetId="10" r:id="rId2"/>
  </sheets>
  <definedNames>
    <definedName name="_xlnm.Print_Area" localSheetId="1">'Auswahlkriterien papierbasiert'!$A$1:$E$24</definedName>
    <definedName name="_xlnm.Print_Area" localSheetId="0">'QUICK CHECK_V 1.0_23.01.18'!$A$1:$P$36</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AA25" i="11" l="1"/>
  <c r="I25" i="11"/>
  <c r="AN24" i="11"/>
  <c r="AM24" i="11"/>
  <c r="R24" i="11"/>
  <c r="Z24" i="11"/>
  <c r="AL24" i="11"/>
  <c r="AN22" i="11"/>
  <c r="AM22" i="11"/>
  <c r="R22" i="11"/>
  <c r="Z22" i="11"/>
  <c r="AL22" i="11"/>
  <c r="AN20" i="11"/>
  <c r="AM20" i="11"/>
  <c r="Z20" i="11"/>
  <c r="AL20" i="11"/>
  <c r="R20" i="11"/>
  <c r="AN18" i="11"/>
  <c r="AM18" i="11"/>
  <c r="R18" i="11"/>
  <c r="Z18" i="11"/>
  <c r="AL18" i="11"/>
  <c r="AG17" i="11"/>
  <c r="AN16" i="11"/>
  <c r="AM16" i="11"/>
  <c r="AM6" i="11"/>
  <c r="AM8" i="11"/>
  <c r="AM10" i="11"/>
  <c r="AM12" i="11"/>
  <c r="AM14" i="11"/>
  <c r="AM25" i="11"/>
  <c r="AG16" i="11"/>
  <c r="Z16" i="11"/>
  <c r="AL16" i="11"/>
  <c r="R16" i="11"/>
  <c r="AN14" i="11"/>
  <c r="AG14" i="11"/>
  <c r="R14" i="11"/>
  <c r="Z14" i="11"/>
  <c r="AL14" i="11"/>
  <c r="AG13" i="11"/>
  <c r="AN12" i="11"/>
  <c r="AG12" i="11"/>
  <c r="R12" i="11"/>
  <c r="Z12" i="11"/>
  <c r="AL12" i="11"/>
  <c r="AG11" i="11"/>
  <c r="AN10" i="11"/>
  <c r="AG10" i="11"/>
  <c r="Y10" i="11"/>
  <c r="X10" i="11"/>
  <c r="W10" i="11"/>
  <c r="V10" i="11"/>
  <c r="U10" i="11"/>
  <c r="T10" i="11"/>
  <c r="R10" i="11"/>
  <c r="AG9" i="11"/>
  <c r="AN8" i="11"/>
  <c r="AG8" i="11"/>
  <c r="R8" i="11"/>
  <c r="Z8" i="11"/>
  <c r="AL8" i="11"/>
  <c r="AG7" i="11"/>
  <c r="P15" i="11"/>
  <c r="M21" i="11"/>
  <c r="M23" i="11"/>
  <c r="AN6" i="11"/>
  <c r="AG6" i="11"/>
  <c r="R6" i="11"/>
  <c r="Z6" i="11"/>
  <c r="AL6" i="11"/>
  <c r="Y17" i="11"/>
  <c r="Z10" i="11"/>
  <c r="AL10" i="11"/>
  <c r="AL25" i="11"/>
  <c r="AC26" i="11"/>
  <c r="O28" i="11"/>
  <c r="Z25" i="11"/>
  <c r="AC25" i="11"/>
  <c r="H30" i="11"/>
  <c r="H28" i="11"/>
  <c r="J30" i="11"/>
  <c r="J28" i="11"/>
  <c r="G30" i="11"/>
  <c r="G28" i="11"/>
  <c r="I30" i="11"/>
  <c r="I28" i="11"/>
  <c r="E30" i="11"/>
  <c r="E28" i="11"/>
  <c r="B33" i="11"/>
  <c r="F30" i="11"/>
  <c r="F28" i="11"/>
  <c r="AB25" i="11"/>
  <c r="L2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C25" authorId="0" shapeId="0" xr:uid="{00000000-0006-0000-0000-000001000000}">
      <text>
        <r>
          <rPr>
            <b/>
            <sz val="16"/>
            <color indexed="81"/>
            <rFont val="Tahoma"/>
            <family val="2"/>
          </rPr>
          <t xml:space="preserve">
UNGEWICHTET</t>
        </r>
        <r>
          <rPr>
            <sz val="16"/>
            <color indexed="81"/>
            <rFont val="Tahoma"/>
            <family val="2"/>
          </rPr>
          <t xml:space="preserve">
</t>
        </r>
      </text>
    </comment>
    <comment ref="AC26" authorId="0" shapeId="0" xr:uid="{00000000-0006-0000-0000-000002000000}">
      <text>
        <r>
          <rPr>
            <b/>
            <sz val="16"/>
            <color indexed="81"/>
            <rFont val="Tahoma"/>
            <family val="2"/>
          </rPr>
          <t xml:space="preserve">
GEWICHTET</t>
        </r>
        <r>
          <rPr>
            <sz val="16"/>
            <color indexed="81"/>
            <rFont val="Tahoma"/>
            <family val="2"/>
          </rPr>
          <t xml:space="preserve">
</t>
        </r>
      </text>
    </comment>
  </commentList>
</comments>
</file>

<file path=xl/sharedStrings.xml><?xml version="1.0" encoding="utf-8"?>
<sst xmlns="http://schemas.openxmlformats.org/spreadsheetml/2006/main" count="235" uniqueCount="177">
  <si>
    <t>AUSWERTUNG</t>
  </si>
  <si>
    <t>UNGEWICHTET</t>
  </si>
  <si>
    <t>FAKtOR</t>
  </si>
  <si>
    <t>GEWICHTET</t>
  </si>
  <si>
    <t>MAX</t>
  </si>
  <si>
    <t>IST-WERT</t>
  </si>
  <si>
    <t>BewZiffer</t>
  </si>
  <si>
    <t>BEWERTUNGSKENNZIFFER</t>
  </si>
  <si>
    <t>Erfüllungsgrad in %</t>
  </si>
  <si>
    <t>BETRIEBSZEIT</t>
  </si>
  <si>
    <t>Anzahl Betriebstage p.a.</t>
  </si>
  <si>
    <t>PROZESSAUTOMA-</t>
  </si>
  <si>
    <t>JÄHRLICHER</t>
  </si>
  <si>
    <t>Wichtung</t>
  </si>
  <si>
    <t>IST</t>
  </si>
  <si>
    <t>Auswahl</t>
  </si>
  <si>
    <t>WUCHTANLAGE</t>
  </si>
  <si>
    <t>Unternehmen</t>
  </si>
  <si>
    <t>LASTART</t>
  </si>
  <si>
    <t>DER MASCHINE</t>
  </si>
  <si>
    <t xml:space="preserve">ANZAHL </t>
  </si>
  <si>
    <t>TISIERUNGSRAD</t>
  </si>
  <si>
    <t>STROMBEZUG</t>
  </si>
  <si>
    <t>Erläuterung</t>
  </si>
  <si>
    <t>LÜFTUNGSYSTEM</t>
  </si>
  <si>
    <t>TÄGLICH</t>
  </si>
  <si>
    <t>VOLLAUTOMATISIERT</t>
  </si>
  <si>
    <t>bis 10.000 KWh pro Jahr (SEHR GERING)</t>
  </si>
  <si>
    <t>SEHR GERINGER VERBRAUCH</t>
  </si>
  <si>
    <t>Prozessautomatisierungsgrad</t>
  </si>
  <si>
    <t>MANUELL</t>
  </si>
  <si>
    <t>Name</t>
  </si>
  <si>
    <t>TEILAUTOMATISIERT</t>
  </si>
  <si>
    <t>KLIMAANLAGE</t>
  </si>
  <si>
    <t>6 x wöchentlich</t>
  </si>
  <si>
    <t>10.000 - 100.000 KWh p.a. (GERING)</t>
  </si>
  <si>
    <t>GERINGER VERBRAUCH</t>
  </si>
  <si>
    <t>Telefon</t>
  </si>
  <si>
    <t>PUMPEN</t>
  </si>
  <si>
    <t>5 x wöchentlich</t>
  </si>
  <si>
    <t>100.000 - 300.000 KWh p.a. (MITTEL)</t>
  </si>
  <si>
    <t>MITTLERER VERBRAUCH</t>
  </si>
  <si>
    <t>Wird dieser Prozess nach einem Produktionsplan gesteuert ?</t>
  </si>
  <si>
    <t>NEIN</t>
  </si>
  <si>
    <t>E-Mail</t>
  </si>
  <si>
    <t>ARBEITSPLAN (EXCEL)</t>
  </si>
  <si>
    <t>JA</t>
  </si>
  <si>
    <t>BELEUCHTUNG</t>
  </si>
  <si>
    <t>4 x wöchentlich</t>
  </si>
  <si>
    <t>WEIß NICHT</t>
  </si>
  <si>
    <t>300.000 - 700.000 KWh p.a. (HOCH)</t>
  </si>
  <si>
    <t>HOHER VERBRAUCH</t>
  </si>
  <si>
    <t>OFEN</t>
  </si>
  <si>
    <t>3 x wöchentlich</t>
  </si>
  <si>
    <t>700.000 - 1.500.000 KWh p.a. (SEHR HOCH)</t>
  </si>
  <si>
    <t>SEHR HOHER VERBRAUCH</t>
  </si>
  <si>
    <t>Wie hoch schätzen Sie den Strombezug pro Jahr für den betrachteten Prozess ein ?</t>
  </si>
  <si>
    <t>KWh p.a.</t>
  </si>
  <si>
    <t>2 x wöchentlich</t>
  </si>
  <si>
    <t>mehr als 1.500.000 KWh p.a. (AUßERORDENTLICH HOCH)</t>
  </si>
  <si>
    <t>AUßERORDENTLICH HOHER VERBRAUCH</t>
  </si>
  <si>
    <t xml:space="preserve">  Leistung der Maschine/n in KW</t>
  </si>
  <si>
    <t>PRÜFFELD</t>
  </si>
  <si>
    <t>wöchentlich</t>
  </si>
  <si>
    <t>KW *</t>
  </si>
  <si>
    <t>DRUCKLUFTSYSTEM</t>
  </si>
  <si>
    <t>alle 2 Wochen</t>
  </si>
  <si>
    <t>Unter der "TYPISCHEN" Leistungsaufnahme wird hier die ÜBLICHE INANSPRUCHNAHME der Leistung der Maschine verstanden.</t>
  </si>
  <si>
    <t>LADESTATION</t>
  </si>
  <si>
    <t>alle 3 Wochen</t>
  </si>
  <si>
    <t>MOTOR</t>
  </si>
  <si>
    <t>alle 4 Wochen</t>
  </si>
  <si>
    <t>Mit der "MAXIMALEN" Leistungsaufnahme sind mögliche (einzelne) Lastspitzen beim Strombezug der Maschine im Jahr gemeint.</t>
  </si>
  <si>
    <t>GENERATOR</t>
  </si>
  <si>
    <t>monatlich</t>
  </si>
  <si>
    <t>KW</t>
  </si>
  <si>
    <t>KOMPRESSOR</t>
  </si>
  <si>
    <t>alle 2 Monate</t>
  </si>
  <si>
    <t xml:space="preserve">Zwischenergebnis     </t>
  </si>
  <si>
    <t>WÄRME</t>
  </si>
  <si>
    <t>1 x im Quartal</t>
  </si>
  <si>
    <t>min</t>
  </si>
  <si>
    <t>INFRASTRUKTUR</t>
  </si>
  <si>
    <t xml:space="preserve">  Auslastungsgrad in %</t>
  </si>
  <si>
    <t>STROMSPEICHER</t>
  </si>
  <si>
    <t>Vorbereitungszeit, nach der eine Leistungserhöhung bzw. Leistungsreduktion</t>
  </si>
  <si>
    <t>KÄLTERSPEICHER</t>
  </si>
  <si>
    <t>Jahresstrombezug in KWh (grob)</t>
  </si>
  <si>
    <t>EINZELFERTIGUNG</t>
  </si>
  <si>
    <t>MASSENFERTIGUNG</t>
  </si>
  <si>
    <t>LÖTANLAGE</t>
  </si>
  <si>
    <t>SEHR HOCH</t>
  </si>
  <si>
    <t>Bitte wählen Sie nun die o.a. Einordnung unter "Pkt. 3" aus.</t>
  </si>
  <si>
    <t>HOCH</t>
  </si>
  <si>
    <t>MITTEL</t>
  </si>
  <si>
    <t>GERING</t>
  </si>
  <si>
    <t>SEHR GERING</t>
  </si>
  <si>
    <t>KEINE</t>
  </si>
  <si>
    <t>Wie flexibel ist der Stromverbrauch ?</t>
  </si>
  <si>
    <t>Skala von 0 - 5</t>
  </si>
  <si>
    <t>Erfüllung gewichtet</t>
  </si>
  <si>
    <t>FLEXIBILITÄTSBAROMETER</t>
  </si>
  <si>
    <t>Erfüllungsgrad</t>
  </si>
  <si>
    <t>Flexibiltätskennzahl</t>
  </si>
  <si>
    <t xml:space="preserve">Erfüllungsgrad </t>
  </si>
  <si>
    <t>Kontakt:</t>
  </si>
  <si>
    <t>Mit einem weiterführenden "Lasterfassungsbogen" empfehlen wir in einem nächsten Schritt das Lastverschiebepotenzial weiter zu qualifizieren.</t>
  </si>
  <si>
    <t>Tel.-Nr.</t>
  </si>
  <si>
    <t>Flexibilitätseinstufung aus Lasterfassung 29 Prozesse</t>
  </si>
  <si>
    <t>2 x &gt;70</t>
  </si>
  <si>
    <t>5 x &gt;60</t>
  </si>
  <si>
    <t>8 x &gt;50</t>
  </si>
  <si>
    <t>10 x &gt;40</t>
  </si>
  <si>
    <t>4x &gt; 30</t>
  </si>
  <si>
    <t>kein Prozess &lt; 30</t>
  </si>
  <si>
    <t>grün</t>
  </si>
  <si>
    <t>hellgrün</t>
  </si>
  <si>
    <t>gelb</t>
  </si>
  <si>
    <t>dunkelgelb</t>
  </si>
  <si>
    <t>orange</t>
  </si>
  <si>
    <t>ROT</t>
  </si>
  <si>
    <t>hohe Flexibilisierungschance</t>
  </si>
  <si>
    <t>gute Ausgangsposition</t>
  </si>
  <si>
    <t>Austattung Messgeräte</t>
  </si>
  <si>
    <t>Qualifizierung Fachbereich</t>
  </si>
  <si>
    <t>Zusammenfassen Prozesse</t>
  </si>
  <si>
    <t>kein Potenzial</t>
  </si>
  <si>
    <t>Workshop Umsetzung</t>
  </si>
  <si>
    <t>Workshop Qualifizierung</t>
  </si>
  <si>
    <t>EXTERNE Qualifizierung</t>
  </si>
  <si>
    <t>INTERNE Qualifizierung</t>
  </si>
  <si>
    <t>neuer Quick Check</t>
  </si>
  <si>
    <t>99 I keine Zuordnung</t>
  </si>
  <si>
    <t xml:space="preserve">"MINIMALE" Leistungsaufnahme, auf die der Prozess reduziert werden kann? </t>
  </si>
  <si>
    <t xml:space="preserve">Wie hoch schätzen Sie die "MAXIMALE" Leistungsaufnahme ein ? </t>
  </si>
  <si>
    <t xml:space="preserve">Wie hoch schätzen Sie die "TYPISCHE" Leistungsaufnahme im Betrieb ein ? </t>
  </si>
  <si>
    <t>Gemeint ist hier, inwieweit sich Maschine / Prozess reduzieren lassen.Wenn komplette Abschaltung möglich, beträgt Wert "0"..</t>
  </si>
  <si>
    <t xml:space="preserve">  Anzahl typgleicher Maschinen </t>
  </si>
  <si>
    <t xml:space="preserve">  im Einsatz</t>
  </si>
  <si>
    <t xml:space="preserve">  Betriebsdauer in Std.</t>
  </si>
  <si>
    <t xml:space="preserve">  Häufigkeit des Betriebs </t>
  </si>
  <si>
    <t xml:space="preserve">  je Einsatz pro Tag</t>
  </si>
  <si>
    <r>
      <t xml:space="preserve">D A S   P O T E N Z I A L   M I T   I H R E N   F A C H B E R E I C H E N   D I S K U T I E R E N  </t>
    </r>
    <r>
      <rPr>
        <sz val="12"/>
        <color theme="1"/>
        <rFont val="Calibri"/>
        <family val="2"/>
        <scheme val="minor"/>
      </rPr>
      <t xml:space="preserve">
Die Flexibilitätskennziffer lässt für den betrachteten Prozess eine erste Tendenz für eine mögliche Lastflexibilisierung erkennen. Wir empfehlen Ihnen nun, das Potenzial und das Thema &lt; Lastverschiebung &gt; mit Experten aus den relevanten Fachbereichen in Ihrem Unternehmen zu diskutieren und gemeinsam die Rahmenbedingungen und Daten zu konkretisieren. Wir stellen Ihnen dazu gern ein weiterführendes Lasterfassungserfassungstool zur Verfügung und unterstützen Sie gern mit unserem Know-how in der Diskussion mit Ihren Fachbereichen. Rufen Sie uns an, Sie erreichen uns über die angegebenen Kontaktdaten.</t>
    </r>
  </si>
  <si>
    <r>
      <t xml:space="preserve">P R O Z E S S E   B Ü N D E L N   U N D   P O T E N Z I A L   E R H Ö H E N   </t>
    </r>
    <r>
      <rPr>
        <sz val="12"/>
        <color theme="1"/>
        <rFont val="Calibri"/>
        <family val="2"/>
        <scheme val="minor"/>
      </rPr>
      <t xml:space="preserve">
Die Flexibilitätskennziffer lässt für den untersuchten Prozess keine eindeutige Tendenz für eine mögliche Lastflexibilisierung erkennen. Wir empfehlen daher zu prüfen, inwieweit sich der von Ihnen betrachtete Prozess oder die Maschine zu einer Gruppe artverwandter Themen oder Maschinen gleichen Typs zusammenfassen lassen. Sie können so z.B. den &lt; Strombezug p.a. &gt; oder die &lt; elektrische Leistungsaufnahme im Betrieb &gt; erhöhen, was gegebenenfalls zu einer verbesserten Flexibilitätskennziffer führen kann. Unser Expertenteam beantwortet gern Ihre Fragen zum Thema &lt; Lastverschiebung &gt; im Rahmen eines kostenlosen Informationstermins in Ihrem Haus. Rufen Sie uns an, Sie erreichen uns über die angegebenen Kontaktdaten.</t>
    </r>
  </si>
  <si>
    <r>
      <t xml:space="preserve">M Ö G L I C H K E I T E N   A N H A N D   V O N   B E I S P I E L E N   I D E N T I F I Z I E R E N    </t>
    </r>
    <r>
      <rPr>
        <sz val="12"/>
        <color theme="1"/>
        <rFont val="Calibri"/>
        <family val="2"/>
        <scheme val="minor"/>
      </rPr>
      <t xml:space="preserve">
Der &lt; QUICK CHECK &gt; lässt für den von Ihnen untersuchten Prozess kein nennenswertes Flexibilisierungspotenzial erkennen. Wir empfehlen daher, entweder noch einmal alternative Prozesse bzw. Maschinen mit Hilfe des &lt; QUICK CHECK &gt; zu untersuchen oder  gemeinsam mit unserem Expertenteam anhand von Beispielen mögliche Ansätze zum Thema &lt; Lastverschiebung &gt; gemeinsam zu diskutieren. Rufen Sie uns an, Sie erreichen uns über die angegebenen Kontaktdaten.</t>
    </r>
  </si>
  <si>
    <r>
      <t xml:space="preserve">D A S   P O T E N Z I A L   M I T   U N S E R E N   E X P E R T E N   K O N K R E T I S I E R E N    </t>
    </r>
    <r>
      <rPr>
        <sz val="12"/>
        <color theme="1"/>
        <rFont val="Calibri"/>
        <family val="2"/>
        <scheme val="minor"/>
      </rPr>
      <t xml:space="preserve">
Die Flexibilitätskennziffer lässt auf den ersten Blick eine gute Ausgangsposition für eine mögliche Lastflexibilisierung erkennen. Gern prüfen und qualifizieren wir nun mit Ihnen gemeinsam den von Ihnen untersuchten Prozess und diskutieren anhand von Praxisbeispielen Ihre QUICK-CHECK-Daten im Einzelnen. Unser Expertenteam unterstützt Sie gern im Rahmen eines kostenlosen Analyse-Workshops bei der weiterführenden Datenerhebung zur Qualifizierung des Prozesses und beantwortet gern Ihre Fragen zum Thema &lt; Lastverschiebung &gt;. Rufen Sie uns an, Sie erreichen uns über die angegebenen Kontaktdaten.</t>
    </r>
  </si>
  <si>
    <r>
      <t xml:space="preserve">D A S   B A R O M E T E R   S T E H T   A U F   G R Ü N   -   D I E   N Ä C H S T E N   S C H R I T T E
</t>
    </r>
    <r>
      <rPr>
        <sz val="12"/>
        <color theme="1"/>
        <rFont val="Calibri"/>
        <family val="2"/>
        <scheme val="minor"/>
      </rPr>
      <t>Die Flexibilitätskennziffer lässt auf eine sehr gute Ausgangsposition für eine mögliche Lastflexibilisierung schließen. Wir empfehlen Ihnen nun, das Thema &lt; Lastverschiebung &gt; an Ihrem Beispiel weiter mit unseren Experten zu diskutieren und die nächsten Schritte in Richtung Lastflexibilisierung abzustimmen. Unser Expertenteam unterstützt Sie gern im Rahmen eines kostenlosen Workshops zur Abstimmung einer für Sie passenden Vorgehensweise. Rufen Sie uns an, Sie erreichen uns über die angegebenen Kontaktdaten.</t>
    </r>
  </si>
  <si>
    <r>
      <t xml:space="preserve">G E M E I N S A M   A U F   F L E X I B I L I S I E R U N G S K U R S
</t>
    </r>
    <r>
      <rPr>
        <sz val="12"/>
        <color theme="1"/>
        <rFont val="Calibri"/>
        <family val="2"/>
        <scheme val="minor"/>
      </rPr>
      <t>Die Flexibilitätskennziffer lässt eine optimale Ausgangsposition für eine mögliche Lastflexibilisierung des von Ihnen untersuchten Prozesses erkennen. In einem nächsten Schritt empfehlen wir, weiterführende Lastdaten aufzunehmen sowie die vorhandene Messinfrastruktur auf deren Eignung für eine Lastflexibilisierung hin zu überprüfen. Es empfiehlt sich, einzelne Messpunkte festzulegen sowie eine geeignete Messinfrastruktur in Ihrem Hause zu diskutieren. Unser Expertenteam unterstützt Sie gern im Rahmen eines kostenlosen Auftakt-Workshops zur Abstimmung einer für Sie passenden Vorgehensweise. Rufen Sie uns an, Sie erreichen uns über die angegebenen Kontaktdaten.</t>
    </r>
  </si>
  <si>
    <r>
      <rPr>
        <b/>
        <sz val="12"/>
        <color theme="1"/>
        <rFont val="Calibri"/>
        <family val="2"/>
        <scheme val="minor"/>
      </rPr>
      <t>HINWEIS:</t>
    </r>
    <r>
      <rPr>
        <sz val="12"/>
        <color theme="1"/>
        <rFont val="Calibri"/>
        <family val="2"/>
        <scheme val="minor"/>
      </rPr>
      <t xml:space="preserve"> Dieser QUICK CHECK zeigt lediglich eine erste Tendenz für ein mögliches Potenzial zur Flexibilisierung von Stromlasten auf. </t>
    </r>
  </si>
  <si>
    <t>Im Excel-Template können Sie einen Schätzwert für den Strombezug p.a. ermitteln, indem Sie im Untermenü "WEIß NICHT" auswählen.</t>
  </si>
  <si>
    <t>KEINE ANGABE</t>
  </si>
  <si>
    <t>In der nachfolgenden Übersicht sind alle Auswahlkriterien für eine papierbasierte Erfassung der Quick-Check-Daten dargestellt. 
Bitte tragen Sie die zutreffenden Kriterien in das entsprechende Feld im Qucik Check ein.</t>
  </si>
  <si>
    <t xml:space="preserve">Wie schätzen Sie die typische PROZESSDAUER (ohne Unterbrechung) ein ? </t>
  </si>
  <si>
    <t>Bitte geben Sie den Wert in min. ein.</t>
  </si>
  <si>
    <t xml:space="preserve">MAXIMALmögliche zeitliche Verschiebedauer des Prozess ? </t>
  </si>
  <si>
    <t xml:space="preserve">Welche technischen/wirtschaftlichen Konsequenzen hätte eine Verschiebung </t>
  </si>
  <si>
    <t>bei der oben angeführte Verschiebedauer ?</t>
  </si>
  <si>
    <t>Hinweis: Der Prozess/Maschine sollten planbar sein und einen zeitlichen Aktivierungshorizont von 1 Std. - 1 Woche haben.</t>
  </si>
  <si>
    <t>Vorteilhaft ist eine GROßE zeitliche Verschiebung.</t>
  </si>
  <si>
    <t>Vorteilhaft ist eine KURZE Vorbereitungszeit.</t>
  </si>
  <si>
    <t>Vorteilhaft ist eine KURZE Prozessdauer.</t>
  </si>
  <si>
    <t>Vorteilhaft ist eine GERINGE Leistungsaufnahme</t>
  </si>
  <si>
    <t>Vorteilhaft ist eine HOHE Leistung.</t>
  </si>
  <si>
    <t>Vorteilhaft ist ein HOHER Strombezug p.a..</t>
  </si>
  <si>
    <t>Bitte tragen Sie Ihre interne Bezeichnung für den betrachten Prozess bzw. die Maschine ein.</t>
  </si>
  <si>
    <r>
      <t xml:space="preserve">im Zuge einer Lastverschiebung erfolgen könnte ? </t>
    </r>
    <r>
      <rPr>
        <sz val="14"/>
        <rFont val="Calibri"/>
        <family val="2"/>
        <scheme val="minor"/>
      </rPr>
      <t>Bitte geben Sie den Wert in min. ein.</t>
    </r>
  </si>
  <si>
    <t>QUICK CHECK - Einschätzung, inwieweit Prozesse/Maschinen wesentliche Voraussetzungen für eine Last-Flexibilisierung erfüllen.</t>
  </si>
  <si>
    <t>Überblick über die im QUICK CHECK verwendeten Auswahlkriterien in den Pull-Down-Menüs</t>
  </si>
  <si>
    <r>
      <rPr>
        <b/>
        <sz val="18"/>
        <color theme="0"/>
        <rFont val="Calibri"/>
        <family val="2"/>
        <scheme val="minor"/>
      </rPr>
      <t xml:space="preserve">10 </t>
    </r>
    <r>
      <rPr>
        <b/>
        <sz val="12"/>
        <color theme="0"/>
        <rFont val="Calibri"/>
        <family val="2"/>
        <scheme val="minor"/>
      </rPr>
      <t xml:space="preserve">
Welche technischen/wirtschaftlichen Konsequenzen hätte eine Verschiebung bei der oben angeführte Verschiebedauer ?</t>
    </r>
  </si>
  <si>
    <r>
      <rPr>
        <b/>
        <sz val="18"/>
        <color theme="0"/>
        <rFont val="Calibri"/>
        <family val="2"/>
        <scheme val="minor"/>
      </rPr>
      <t>3</t>
    </r>
    <r>
      <rPr>
        <b/>
        <sz val="12"/>
        <color theme="0"/>
        <rFont val="Calibri"/>
        <family val="2"/>
        <scheme val="minor"/>
      </rPr>
      <t xml:space="preserve"> 
Wie hoch schätzen Sie den Strombezug pro Jahr für den betrachteten Prozess ein ?</t>
    </r>
  </si>
  <si>
    <r>
      <rPr>
        <b/>
        <sz val="18"/>
        <color theme="0"/>
        <rFont val="Calibri"/>
        <family val="2"/>
        <scheme val="minor"/>
      </rPr>
      <t>2</t>
    </r>
    <r>
      <rPr>
        <b/>
        <sz val="12"/>
        <color theme="0"/>
        <rFont val="Calibri"/>
        <family val="2"/>
        <scheme val="minor"/>
      </rPr>
      <t xml:space="preserve"> 
Wird dieser Prozess nach einem Produktionsplan gesteuert ?</t>
    </r>
  </si>
  <si>
    <r>
      <rPr>
        <b/>
        <sz val="18"/>
        <color theme="0"/>
        <rFont val="Calibri"/>
        <family val="2"/>
        <scheme val="minor"/>
      </rPr>
      <t>1</t>
    </r>
    <r>
      <rPr>
        <b/>
        <sz val="12"/>
        <color theme="0"/>
        <rFont val="Calibri"/>
        <family val="2"/>
        <scheme val="minor"/>
      </rPr>
      <t xml:space="preserve"> 
Prozess-automatisierungsgrad</t>
    </r>
  </si>
  <si>
    <r>
      <rPr>
        <b/>
        <sz val="18"/>
        <color theme="0"/>
        <rFont val="Calibri"/>
        <family val="2"/>
        <scheme val="minor"/>
      </rPr>
      <t xml:space="preserve">Lastart
</t>
    </r>
    <r>
      <rPr>
        <sz val="12"/>
        <color theme="0"/>
        <rFont val="Calibri"/>
        <family val="2"/>
        <scheme val="minor"/>
      </rPr>
      <t>Bitte wählen Sie für den Prozess 
eine der folgenden Zuordnungen aus</t>
    </r>
  </si>
  <si>
    <r>
      <rPr>
        <b/>
        <sz val="14"/>
        <rFont val="Calibri"/>
        <family val="2"/>
        <scheme val="minor"/>
      </rPr>
      <t>Lastart</t>
    </r>
    <r>
      <rPr>
        <sz val="10"/>
        <rFont val="Calibri"/>
        <family val="2"/>
        <scheme val="minor"/>
      </rPr>
      <t xml:space="preserve"> - Bitte wählen Sie für den Prozess 
eine der folgenden Zuordnungen aus</t>
    </r>
  </si>
  <si>
    <t>V 1.0. vom 23.01.2018</t>
  </si>
  <si>
    <t>030/21 23 40 56</t>
  </si>
  <si>
    <t>Sandra Behrend, Projektreferentin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</si>
</sst>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84" x14ac:knownFonts="1">
    <font>
      <sz val="10"/>
      <color theme="1"/>
      <name val="Arial"/>
      <family val="2"/>
    </font>
    <font>
      <sz val="11"/>
      <color theme="1"/>
      <name val="Calibri"/>
      <family val="2"/>
      <scheme val="minor"/>
    </font>
    <font>
      <sz val="12"/>
      <color theme="1"/>
      <name val="Calibri"/>
      <family val="2"/>
      <scheme val="minor"/>
    </font>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16"/>
      <name val="Calibri"/>
      <family val="2"/>
      <scheme val="minor"/>
    </font>
    <font>
      <sz val="18"/>
      <color rgb="FF3994AD"/>
      <name val="Calibri"/>
      <family val="2"/>
      <scheme val="minor"/>
    </font>
    <font>
      <sz val="9"/>
      <color theme="1"/>
      <name val="Calibri"/>
      <family val="2"/>
      <scheme val="minor"/>
    </font>
    <font>
      <sz val="11"/>
      <name val="Calibri"/>
      <family val="2"/>
      <scheme val="minor"/>
    </font>
    <font>
      <sz val="9"/>
      <name val="Calibri"/>
      <family val="2"/>
      <scheme val="minor"/>
    </font>
    <font>
      <sz val="12"/>
      <color theme="1"/>
      <name val="Calibri"/>
      <family val="2"/>
      <scheme val="minor"/>
    </font>
    <font>
      <b/>
      <sz val="16"/>
      <name val="Calibri"/>
      <family val="2"/>
      <scheme val="minor"/>
    </font>
    <font>
      <b/>
      <sz val="12"/>
      <name val="Calibri"/>
      <family val="2"/>
      <scheme val="minor"/>
    </font>
    <font>
      <sz val="12"/>
      <name val="Calibri"/>
      <family val="2"/>
      <scheme val="minor"/>
    </font>
    <font>
      <b/>
      <sz val="9"/>
      <name val="Calibri"/>
      <family val="2"/>
      <scheme val="minor"/>
    </font>
    <font>
      <b/>
      <sz val="12"/>
      <color theme="1"/>
      <name val="Calibri"/>
      <family val="2"/>
      <scheme val="minor"/>
    </font>
    <font>
      <sz val="10"/>
      <name val="Calibri"/>
      <family val="2"/>
      <scheme val="minor"/>
    </font>
    <font>
      <sz val="10"/>
      <color theme="1"/>
      <name val="Calibri"/>
      <family val="2"/>
      <scheme val="minor"/>
    </font>
    <font>
      <b/>
      <sz val="11"/>
      <name val="Calibri"/>
      <family val="2"/>
      <scheme val="minor"/>
    </font>
    <font>
      <b/>
      <sz val="12"/>
      <color theme="0"/>
      <name val="Calibri"/>
      <family val="2"/>
      <scheme val="minor"/>
    </font>
    <font>
      <b/>
      <sz val="16"/>
      <color theme="0"/>
      <name val="Calibri"/>
      <family val="2"/>
      <scheme val="minor"/>
    </font>
    <font>
      <b/>
      <sz val="11"/>
      <color theme="1"/>
      <name val="Arial"/>
      <family val="2"/>
    </font>
    <font>
      <b/>
      <sz val="11"/>
      <color theme="1"/>
      <name val="Calibri"/>
      <family val="2"/>
      <scheme val="minor"/>
    </font>
    <font>
      <sz val="11"/>
      <color theme="1"/>
      <name val="Arial"/>
      <family val="2"/>
    </font>
    <font>
      <b/>
      <sz val="16"/>
      <color theme="1"/>
      <name val="Calibri"/>
      <family val="2"/>
      <scheme val="minor"/>
    </font>
    <font>
      <b/>
      <sz val="9"/>
      <color rgb="FF0000FF"/>
      <name val="Calibri"/>
      <family val="2"/>
      <scheme val="minor"/>
    </font>
    <font>
      <sz val="12"/>
      <color theme="1"/>
      <name val="Arial"/>
      <family val="2"/>
    </font>
    <font>
      <sz val="11"/>
      <name val="Arial"/>
      <family val="2"/>
    </font>
    <font>
      <b/>
      <sz val="16"/>
      <color indexed="63"/>
      <name val="Calibri"/>
      <family val="2"/>
      <scheme val="minor"/>
    </font>
    <font>
      <b/>
      <sz val="12"/>
      <color theme="1"/>
      <name val="Arial"/>
      <family val="2"/>
    </font>
    <font>
      <b/>
      <sz val="10"/>
      <color theme="1"/>
      <name val="Calibri"/>
      <family val="2"/>
      <scheme val="minor"/>
    </font>
    <font>
      <b/>
      <sz val="11"/>
      <name val="Arial"/>
      <family val="2"/>
    </font>
    <font>
      <sz val="8"/>
      <color theme="1"/>
      <name val="Calibri"/>
      <family val="2"/>
      <scheme val="minor"/>
    </font>
    <font>
      <b/>
      <sz val="11"/>
      <color rgb="FF3994AD"/>
      <name val="Calibri"/>
      <family val="2"/>
      <scheme val="minor"/>
    </font>
    <font>
      <sz val="12"/>
      <color theme="1" tint="0.499984740745262"/>
      <name val="Calibri"/>
      <family val="2"/>
      <scheme val="minor"/>
    </font>
    <font>
      <sz val="9"/>
      <color theme="0" tint="-0.14999847407452621"/>
      <name val="Calibri"/>
      <family val="2"/>
      <scheme val="minor"/>
    </font>
    <font>
      <sz val="12"/>
      <color theme="0"/>
      <name val="Calibri"/>
      <family val="2"/>
      <scheme val="minor"/>
    </font>
    <font>
      <b/>
      <sz val="12"/>
      <name val="Arial"/>
      <family val="2"/>
    </font>
    <font>
      <sz val="10"/>
      <color rgb="FFF9FCFD"/>
      <name val="Calibri"/>
      <family val="2"/>
      <scheme val="minor"/>
    </font>
    <font>
      <sz val="11"/>
      <color rgb="FFFF0000"/>
      <name val="Calibri"/>
      <family val="2"/>
      <scheme val="minor"/>
    </font>
    <font>
      <b/>
      <sz val="11"/>
      <color rgb="FF3994AD"/>
      <name val="Arial"/>
      <family val="2"/>
    </font>
    <font>
      <b/>
      <sz val="11"/>
      <color theme="0"/>
      <name val="Calibri"/>
      <family val="2"/>
      <scheme val="minor"/>
    </font>
    <font>
      <sz val="11"/>
      <color theme="0"/>
      <name val="Calibri"/>
      <family val="2"/>
      <scheme val="minor"/>
    </font>
    <font>
      <sz val="11"/>
      <color rgb="FF3994AD"/>
      <name val="Calibri"/>
      <family val="2"/>
      <scheme val="minor"/>
    </font>
    <font>
      <b/>
      <sz val="16"/>
      <color indexed="63"/>
      <name val="Arial"/>
      <family val="2"/>
    </font>
    <font>
      <b/>
      <sz val="18"/>
      <color rgb="FF3994AD"/>
      <name val="Arial"/>
      <family val="2"/>
    </font>
    <font>
      <b/>
      <sz val="18"/>
      <name val="Calibri"/>
      <family val="2"/>
      <scheme val="minor"/>
    </font>
    <font>
      <b/>
      <sz val="12"/>
      <color rgb="FF3994AD"/>
      <name val="Calibri"/>
      <family val="2"/>
      <scheme val="minor"/>
    </font>
    <font>
      <b/>
      <sz val="12"/>
      <color indexed="63"/>
      <name val="Arial"/>
      <family val="2"/>
    </font>
    <font>
      <b/>
      <sz val="9"/>
      <color theme="1"/>
      <name val="Calibri"/>
      <family val="2"/>
      <scheme val="minor"/>
    </font>
    <font>
      <b/>
      <sz val="14"/>
      <color theme="1"/>
      <name val="Calibri"/>
      <family val="2"/>
      <scheme val="minor"/>
    </font>
    <font>
      <b/>
      <sz val="20"/>
      <name val="Calibri"/>
      <family val="2"/>
      <scheme val="minor"/>
    </font>
    <font>
      <b/>
      <sz val="26"/>
      <color theme="0"/>
      <name val="Calibri"/>
      <family val="2"/>
      <scheme val="minor"/>
    </font>
    <font>
      <sz val="11"/>
      <color theme="0"/>
      <name val="Arial"/>
      <family val="2"/>
    </font>
    <font>
      <sz val="9"/>
      <name val="Arial"/>
      <family val="2"/>
    </font>
    <font>
      <b/>
      <sz val="16"/>
      <color theme="0"/>
      <name val="Arial"/>
      <family val="2"/>
    </font>
    <font>
      <sz val="9"/>
      <color theme="0"/>
      <name val="Calibri"/>
      <family val="2"/>
      <scheme val="minor"/>
    </font>
    <font>
      <sz val="14"/>
      <color theme="1"/>
      <name val="Arial"/>
      <family val="2"/>
    </font>
    <font>
      <sz val="11"/>
      <color theme="0" tint="-0.499984740745262"/>
      <name val="Calibri"/>
      <family val="2"/>
      <scheme val="minor"/>
    </font>
    <font>
      <sz val="9"/>
      <color theme="0" tint="-0.499984740745262"/>
      <name val="Calibri"/>
      <family val="2"/>
      <scheme val="minor"/>
    </font>
    <font>
      <b/>
      <sz val="12"/>
      <color rgb="FF0000FF"/>
      <name val="Calibri"/>
      <family val="2"/>
      <scheme val="minor"/>
    </font>
    <font>
      <b/>
      <sz val="18"/>
      <color rgb="FFFF0000"/>
      <name val="Calibri"/>
      <family val="2"/>
      <scheme val="minor"/>
    </font>
    <font>
      <b/>
      <sz val="22"/>
      <color theme="0"/>
      <name val="Calibri"/>
      <family val="2"/>
      <scheme val="minor"/>
    </font>
    <font>
      <sz val="14"/>
      <color theme="1"/>
      <name val="Calibri"/>
      <family val="2"/>
      <scheme val="minor"/>
    </font>
    <font>
      <b/>
      <sz val="22"/>
      <color theme="1"/>
      <name val="Calibri"/>
      <family val="2"/>
      <scheme val="minor"/>
    </font>
    <font>
      <b/>
      <sz val="14"/>
      <color theme="1"/>
      <name val="Arial"/>
      <family val="2"/>
    </font>
    <font>
      <b/>
      <sz val="9"/>
      <color theme="0"/>
      <name val="Arial"/>
      <family val="2"/>
    </font>
    <font>
      <b/>
      <sz val="14"/>
      <name val="Arial"/>
      <family val="2"/>
    </font>
    <font>
      <b/>
      <sz val="10"/>
      <name val="Arial"/>
      <family val="2"/>
    </font>
    <font>
      <sz val="9"/>
      <color theme="0" tint="-0.499984740745262"/>
      <name val="Arial"/>
      <family val="2"/>
    </font>
    <font>
      <b/>
      <sz val="8"/>
      <name val="Arial"/>
      <family val="2"/>
    </font>
    <font>
      <b/>
      <sz val="8"/>
      <color theme="0" tint="-0.499984740745262"/>
      <name val="Arial"/>
      <family val="2"/>
    </font>
    <font>
      <b/>
      <sz val="16"/>
      <color indexed="81"/>
      <name val="Tahoma"/>
      <family val="2"/>
    </font>
    <font>
      <sz val="16"/>
      <color indexed="81"/>
      <name val="Tahoma"/>
      <family val="2"/>
    </font>
    <font>
      <b/>
      <sz val="18"/>
      <color rgb="FF3994AD"/>
      <name val="Calibri"/>
      <family val="2"/>
      <scheme val="minor"/>
    </font>
    <font>
      <b/>
      <sz val="14"/>
      <name val="Calibri"/>
      <family val="2"/>
      <scheme val="minor"/>
    </font>
    <font>
      <sz val="14"/>
      <name val="Calibri"/>
      <family val="2"/>
      <scheme val="minor"/>
    </font>
    <font>
      <b/>
      <sz val="14"/>
      <color rgb="FFFF0000"/>
      <name val="Calibri"/>
      <family val="2"/>
      <scheme val="minor"/>
    </font>
    <font>
      <b/>
      <sz val="16"/>
      <color rgb="FF3994AD"/>
      <name val="Calibri"/>
      <family val="2"/>
      <scheme val="minor"/>
    </font>
    <font>
      <sz val="8"/>
      <color theme="0" tint="-0.499984740745262"/>
      <name val="Calibri"/>
      <family val="2"/>
      <scheme val="minor"/>
    </font>
    <font>
      <b/>
      <sz val="18"/>
      <color theme="0"/>
      <name val="Calibri"/>
      <family val="2"/>
      <scheme val="minor"/>
    </font>
    <font>
      <sz val="8"/>
      <name val="Arial"/>
      <family val="2"/>
    </font>
  </fonts>
  <fills count="21">
    <fill>
      <patternFill patternType="none"/>
    </fill>
    <fill>
      <patternFill patternType="gray125"/>
    </fill>
    <fill>
      <patternFill patternType="solid">
        <fgColor theme="8" tint="0.79998168889431442"/>
        <bgColor indexed="65"/>
      </patternFill>
    </fill>
    <fill>
      <patternFill patternType="solid">
        <fgColor rgb="FFFFFFCC"/>
        <bgColor indexed="64"/>
      </patternFill>
    </fill>
    <fill>
      <patternFill patternType="solid">
        <fgColor rgb="FF5EB3CA"/>
        <bgColor indexed="64"/>
      </patternFill>
    </fill>
    <fill>
      <patternFill patternType="solid">
        <fgColor rgb="FFF0F8FA"/>
        <bgColor indexed="64"/>
      </patternFill>
    </fill>
    <fill>
      <patternFill patternType="solid">
        <fgColor rgb="FFEBF6F9"/>
        <bgColor indexed="64"/>
      </patternFill>
    </fill>
    <fill>
      <patternFill patternType="solid">
        <fgColor rgb="FFF9FCFD"/>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F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3994AD"/>
        <bgColor indexed="64"/>
      </patternFill>
    </fill>
    <fill>
      <patternFill patternType="solid">
        <fgColor rgb="FFFF0000"/>
        <bgColor indexed="64"/>
      </patternFill>
    </fill>
    <fill>
      <patternFill patternType="solid">
        <fgColor rgb="FFFF9933"/>
        <bgColor indexed="64"/>
      </patternFill>
    </fill>
    <fill>
      <patternFill patternType="solid">
        <fgColor rgb="FFFFCC00"/>
        <bgColor indexed="64"/>
      </patternFill>
    </fill>
    <fill>
      <patternFill patternType="solid">
        <fgColor rgb="FFCCFF99"/>
        <bgColor indexed="64"/>
      </patternFill>
    </fill>
    <fill>
      <patternFill patternType="solid">
        <fgColor rgb="FF00FF00"/>
        <bgColor indexed="64"/>
      </patternFill>
    </fill>
    <fill>
      <patternFill patternType="solid">
        <fgColor rgb="FFFFC000"/>
        <bgColor indexed="64"/>
      </patternFill>
    </fill>
  </fills>
  <borders count="34">
    <border>
      <left/>
      <right/>
      <top/>
      <bottom/>
      <diagonal/>
    </border>
    <border>
      <left/>
      <right/>
      <top/>
      <bottom style="thin">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rgb="FF3994AD"/>
      </left>
      <right/>
      <top style="thin">
        <color rgb="FF3994AD"/>
      </top>
      <bottom style="thick">
        <color rgb="FF3994AD"/>
      </bottom>
      <diagonal/>
    </border>
    <border>
      <left/>
      <right/>
      <top style="thin">
        <color rgb="FF3994AD"/>
      </top>
      <bottom style="thick">
        <color rgb="FF3994AD"/>
      </bottom>
      <diagonal/>
    </border>
    <border>
      <left/>
      <right style="thick">
        <color rgb="FF3994AD"/>
      </right>
      <top style="thin">
        <color rgb="FF3994AD"/>
      </top>
      <bottom style="thick">
        <color rgb="FF3994AD"/>
      </bottom>
      <diagonal/>
    </border>
    <border>
      <left/>
      <right/>
      <top/>
      <bottom style="dotted">
        <color theme="0" tint="-0.2499465926084170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style="thick">
        <color rgb="FF3994AD"/>
      </top>
      <bottom style="thin">
        <color rgb="FF3994AD"/>
      </bottom>
      <diagonal/>
    </border>
    <border>
      <left style="thin">
        <color rgb="FFDBEEF3"/>
      </left>
      <right style="thin">
        <color rgb="FFDBEEF3"/>
      </right>
      <top style="thin">
        <color rgb="FFDBEEF3"/>
      </top>
      <bottom style="thin">
        <color rgb="FFDBEEF3"/>
      </bottom>
      <diagonal/>
    </border>
    <border>
      <left style="thin">
        <color rgb="FFDBEEF3"/>
      </left>
      <right/>
      <top style="thin">
        <color rgb="FFDBEEF3"/>
      </top>
      <bottom style="thin">
        <color rgb="FFDBEEF3"/>
      </bottom>
      <diagonal/>
    </border>
    <border>
      <left/>
      <right/>
      <top style="thin">
        <color rgb="FFDBEEF3"/>
      </top>
      <bottom style="thin">
        <color rgb="FFDBEEF3"/>
      </bottom>
      <diagonal/>
    </border>
    <border>
      <left/>
      <right style="thin">
        <color rgb="FFDBEEF3"/>
      </right>
      <top style="thin">
        <color rgb="FFDBEEF3"/>
      </top>
      <bottom style="thin">
        <color rgb="FFDBEEF3"/>
      </bottom>
      <diagonal/>
    </border>
    <border>
      <left/>
      <right/>
      <top/>
      <bottom style="thick">
        <color rgb="FF3994AD"/>
      </bottom>
      <diagonal/>
    </border>
    <border>
      <left style="thin">
        <color rgb="FF3994AD"/>
      </left>
      <right style="thick">
        <color rgb="FF3994AD"/>
      </right>
      <top style="thin">
        <color rgb="FF3994AD"/>
      </top>
      <bottom style="thick">
        <color rgb="FF3994AD"/>
      </bottom>
      <diagonal/>
    </border>
    <border>
      <left/>
      <right/>
      <top style="thick">
        <color rgb="FF3994AD"/>
      </top>
      <bottom/>
      <diagonal/>
    </border>
    <border>
      <left/>
      <right/>
      <top style="dotted">
        <color theme="0" tint="-0.24994659260841701"/>
      </top>
      <bottom style="dotted">
        <color theme="0" tint="-0.2499465926084170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rgb="FF3994AD"/>
      </right>
      <top/>
      <bottom/>
      <diagonal/>
    </border>
    <border>
      <left/>
      <right/>
      <top/>
      <bottom style="thin">
        <color rgb="FF3994AD"/>
      </bottom>
      <diagonal/>
    </border>
  </borders>
  <cellStyleXfs count="27">
    <xf numFmtId="0" fontId="0" fillId="0" borderId="0"/>
    <xf numFmtId="0" fontId="6" fillId="0" borderId="0"/>
    <xf numFmtId="0" fontId="29" fillId="0" borderId="0"/>
    <xf numFmtId="0" fontId="4" fillId="0" borderId="0"/>
    <xf numFmtId="0" fontId="6" fillId="0" borderId="0"/>
    <xf numFmtId="0" fontId="6" fillId="0" borderId="0"/>
    <xf numFmtId="0" fontId="4" fillId="2" borderId="0" applyNumberFormat="0" applyBorder="0" applyAlignment="0" applyProtection="0"/>
    <xf numFmtId="0" fontId="29" fillId="0" borderId="0"/>
    <xf numFmtId="0" fontId="4"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0" borderId="0"/>
    <xf numFmtId="0" fontId="4" fillId="0" borderId="0"/>
    <xf numFmtId="0" fontId="4" fillId="0" borderId="0"/>
    <xf numFmtId="0" fontId="4" fillId="2" borderId="0" applyNumberFormat="0" applyBorder="0" applyAlignment="0" applyProtection="0"/>
    <xf numFmtId="0" fontId="29" fillId="0" borderId="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458">
    <xf numFmtId="0" fontId="0" fillId="0" borderId="0" xfId="0"/>
    <xf numFmtId="0" fontId="6" fillId="0" borderId="0" xfId="5" applyProtection="1"/>
    <xf numFmtId="0" fontId="6" fillId="0" borderId="0" xfId="5" applyFill="1" applyBorder="1" applyProtection="1"/>
    <xf numFmtId="0" fontId="6" fillId="0" borderId="0" xfId="5"/>
    <xf numFmtId="0" fontId="6" fillId="0" borderId="0" xfId="5" applyFill="1"/>
    <xf numFmtId="0" fontId="6" fillId="0" borderId="0" xfId="5" applyFill="1" applyAlignment="1">
      <alignment vertical="center"/>
    </xf>
    <xf numFmtId="0" fontId="6" fillId="0" borderId="0" xfId="5" applyFill="1" applyBorder="1" applyAlignment="1" applyProtection="1">
      <alignment vertical="center"/>
    </xf>
    <xf numFmtId="0" fontId="6" fillId="0" borderId="0" xfId="5" applyFill="1" applyBorder="1" applyAlignment="1" applyProtection="1">
      <alignment horizontal="left"/>
    </xf>
    <xf numFmtId="0" fontId="12" fillId="0" borderId="0" xfId="5" applyFont="1" applyFill="1" applyBorder="1" applyAlignment="1" applyProtection="1">
      <alignment horizontal="left"/>
    </xf>
    <xf numFmtId="0" fontId="6" fillId="0" borderId="0" xfId="5" applyFill="1" applyProtection="1"/>
    <xf numFmtId="0" fontId="12" fillId="0" borderId="0" xfId="5" applyFont="1" applyFill="1" applyBorder="1" applyProtection="1"/>
    <xf numFmtId="0" fontId="6" fillId="0" borderId="0" xfId="5" applyFill="1" applyBorder="1" applyAlignment="1" applyProtection="1">
      <alignment vertical="top"/>
    </xf>
    <xf numFmtId="0" fontId="12" fillId="0" borderId="0" xfId="5" applyFont="1" applyFill="1" applyBorder="1" applyAlignment="1" applyProtection="1">
      <alignment horizontal="left" vertical="top"/>
    </xf>
    <xf numFmtId="0" fontId="48" fillId="0" borderId="0" xfId="5" applyFont="1" applyBorder="1" applyAlignment="1" applyProtection="1">
      <alignment horizontal="center" vertical="center"/>
      <protection hidden="1"/>
    </xf>
    <xf numFmtId="0" fontId="48" fillId="0" borderId="0" xfId="5" applyFont="1" applyFill="1" applyBorder="1" applyAlignment="1" applyProtection="1">
      <alignment horizontal="center" vertical="center"/>
      <protection hidden="1"/>
    </xf>
    <xf numFmtId="0" fontId="51" fillId="0" borderId="0" xfId="5" applyFont="1" applyFill="1" applyBorder="1" applyAlignment="1" applyProtection="1">
      <alignment horizontal="center" vertical="center"/>
      <protection hidden="1"/>
    </xf>
    <xf numFmtId="0" fontId="52" fillId="0" borderId="0" xfId="5" applyFont="1" applyFill="1" applyBorder="1" applyAlignment="1" applyProtection="1">
      <alignment horizontal="center" vertical="center"/>
      <protection hidden="1"/>
    </xf>
    <xf numFmtId="0" fontId="34" fillId="0" borderId="0" xfId="5" applyFont="1" applyFill="1" applyBorder="1" applyAlignment="1" applyProtection="1">
      <alignment vertical="center"/>
      <protection hidden="1"/>
    </xf>
    <xf numFmtId="0" fontId="32" fillId="0" borderId="0" xfId="5" applyFont="1" applyFill="1" applyBorder="1" applyAlignment="1" applyProtection="1">
      <alignment vertical="center"/>
      <protection hidden="1"/>
    </xf>
    <xf numFmtId="0" fontId="6" fillId="0" borderId="0" xfId="5" applyFill="1" applyBorder="1" applyAlignment="1" applyProtection="1">
      <alignment vertical="center"/>
      <protection hidden="1"/>
    </xf>
    <xf numFmtId="0" fontId="6" fillId="0" borderId="0" xfId="5" applyFill="1" applyBorder="1" applyAlignment="1" applyProtection="1">
      <alignment horizontal="left" vertical="center"/>
    </xf>
    <xf numFmtId="0" fontId="6" fillId="0" borderId="0" xfId="5" applyFill="1" applyBorder="1" applyAlignment="1" applyProtection="1">
      <alignment horizontal="left" vertical="top"/>
    </xf>
    <xf numFmtId="0" fontId="53" fillId="0" borderId="0" xfId="5" applyFont="1" applyBorder="1" applyAlignment="1" applyProtection="1">
      <alignment horizontal="left" vertical="center"/>
      <protection hidden="1"/>
    </xf>
    <xf numFmtId="0" fontId="36" fillId="0" borderId="0" xfId="5" applyFont="1" applyBorder="1" applyAlignment="1" applyProtection="1">
      <alignment horizontal="center" vertical="center"/>
      <protection hidden="1"/>
    </xf>
    <xf numFmtId="0" fontId="7" fillId="0" borderId="25" xfId="5" applyFont="1" applyFill="1" applyBorder="1" applyAlignment="1" applyProtection="1">
      <alignment horizontal="center" vertical="center"/>
      <protection hidden="1"/>
    </xf>
    <xf numFmtId="0" fontId="11" fillId="0" borderId="0" xfId="5" applyFont="1" applyBorder="1" applyAlignment="1" applyProtection="1">
      <alignment horizontal="center" vertical="center"/>
      <protection hidden="1"/>
    </xf>
    <xf numFmtId="0" fontId="6" fillId="0" borderId="0" xfId="5" applyFill="1" applyBorder="1" applyAlignment="1" applyProtection="1">
      <alignment horizontal="center" vertical="center"/>
      <protection hidden="1"/>
    </xf>
    <xf numFmtId="166" fontId="54" fillId="14" borderId="26" xfId="5" applyNumberFormat="1" applyFont="1" applyFill="1" applyBorder="1" applyAlignment="1" applyProtection="1">
      <alignment horizontal="center" vertical="center"/>
      <protection hidden="1"/>
    </xf>
    <xf numFmtId="0" fontId="6" fillId="0" borderId="0" xfId="5" applyFill="1" applyBorder="1" applyAlignment="1" applyProtection="1">
      <alignment horizontal="center" vertical="center"/>
    </xf>
    <xf numFmtId="0" fontId="55" fillId="0" borderId="0" xfId="5" applyFont="1" applyFill="1" applyBorder="1" applyAlignment="1" applyProtection="1">
      <alignment horizontal="right" vertical="center"/>
      <protection hidden="1"/>
    </xf>
    <xf numFmtId="0" fontId="55" fillId="0" borderId="0" xfId="5" applyFont="1" applyFill="1" applyBorder="1" applyAlignment="1" applyProtection="1">
      <alignment vertical="center"/>
      <protection hidden="1"/>
    </xf>
    <xf numFmtId="9" fontId="29" fillId="0" borderId="0" xfId="5" applyNumberFormat="1" applyFont="1" applyFill="1" applyBorder="1" applyAlignment="1" applyProtection="1">
      <alignment horizontal="center" vertical="center"/>
      <protection hidden="1"/>
    </xf>
    <xf numFmtId="0" fontId="56" fillId="0" borderId="0" xfId="5" applyFont="1" applyFill="1" applyBorder="1" applyAlignment="1" applyProtection="1">
      <alignment vertical="center"/>
      <protection hidden="1"/>
    </xf>
    <xf numFmtId="0" fontId="25" fillId="0" borderId="0" xfId="5" applyFont="1" applyFill="1" applyBorder="1" applyAlignment="1" applyProtection="1">
      <alignment vertical="center"/>
      <protection hidden="1"/>
    </xf>
    <xf numFmtId="0" fontId="25" fillId="0" borderId="0" xfId="5" applyFont="1" applyFill="1" applyBorder="1" applyAlignment="1" applyProtection="1">
      <alignment vertical="center"/>
    </xf>
    <xf numFmtId="0" fontId="25" fillId="0" borderId="0" xfId="5" applyFont="1" applyFill="1" applyBorder="1" applyAlignment="1" applyProtection="1">
      <alignment horizontal="left" vertical="center"/>
    </xf>
    <xf numFmtId="0" fontId="21" fillId="0" borderId="0" xfId="5" applyFont="1" applyFill="1" applyBorder="1" applyAlignment="1" applyProtection="1">
      <alignment horizontal="left" vertical="center"/>
      <protection hidden="1"/>
    </xf>
    <xf numFmtId="0" fontId="44" fillId="0" borderId="0" xfId="5" applyFont="1" applyFill="1" applyBorder="1" applyAlignment="1" applyProtection="1">
      <alignment vertical="center"/>
      <protection hidden="1"/>
    </xf>
    <xf numFmtId="0" fontId="15" fillId="0" borderId="0" xfId="5" applyFont="1" applyFill="1" applyBorder="1" applyAlignment="1" applyProtection="1">
      <alignment horizontal="center" vertical="center"/>
      <protection hidden="1"/>
    </xf>
    <xf numFmtId="0" fontId="58" fillId="0" borderId="0" xfId="5" applyFont="1" applyFill="1" applyBorder="1" applyAlignment="1" applyProtection="1">
      <alignment vertical="center"/>
      <protection hidden="1"/>
    </xf>
    <xf numFmtId="0" fontId="44" fillId="0" borderId="0" xfId="5" applyFont="1" applyFill="1" applyBorder="1" applyAlignment="1" applyProtection="1">
      <alignment horizontal="left"/>
    </xf>
    <xf numFmtId="0" fontId="44" fillId="0" borderId="0" xfId="5" applyFont="1" applyFill="1" applyBorder="1" applyProtection="1"/>
    <xf numFmtId="0" fontId="65" fillId="0" borderId="0" xfId="5" applyFont="1" applyFill="1" applyBorder="1" applyAlignment="1" applyProtection="1">
      <alignment vertical="top"/>
    </xf>
    <xf numFmtId="0" fontId="65" fillId="0" borderId="0" xfId="5" applyFont="1" applyFill="1" applyBorder="1" applyAlignment="1" applyProtection="1">
      <alignment horizontal="left" vertical="top"/>
    </xf>
    <xf numFmtId="0" fontId="65" fillId="0" borderId="0" xfId="5" applyFont="1" applyAlignment="1" applyProtection="1">
      <alignment vertical="top"/>
    </xf>
    <xf numFmtId="0" fontId="69" fillId="0" borderId="0" xfId="7" applyFont="1" applyFill="1" applyBorder="1" applyAlignment="1" applyProtection="1">
      <alignment horizontal="center" vertical="center"/>
    </xf>
    <xf numFmtId="3" fontId="70" fillId="0" borderId="0" xfId="7" applyNumberFormat="1" applyFont="1" applyFill="1" applyBorder="1" applyAlignment="1" applyProtection="1">
      <alignment horizontal="center" vertical="center"/>
    </xf>
    <xf numFmtId="0" fontId="70" fillId="0" borderId="0" xfId="7" applyFont="1" applyFill="1" applyBorder="1" applyAlignment="1" applyProtection="1">
      <alignment horizontal="center" vertical="center"/>
    </xf>
    <xf numFmtId="10" fontId="70" fillId="0" borderId="0" xfId="7" applyNumberFormat="1" applyFont="1" applyFill="1" applyBorder="1" applyAlignment="1" applyProtection="1">
      <alignment horizontal="center" vertical="center"/>
    </xf>
    <xf numFmtId="0" fontId="72" fillId="0" borderId="0" xfId="7" applyFont="1" applyFill="1" applyBorder="1" applyAlignment="1" applyProtection="1">
      <alignment horizontal="center" vertical="center"/>
    </xf>
    <xf numFmtId="0" fontId="73" fillId="0" borderId="0" xfId="5" applyFont="1" applyFill="1" applyBorder="1" applyAlignment="1" applyProtection="1">
      <alignment horizontal="center" vertical="center"/>
    </xf>
    <xf numFmtId="0" fontId="65" fillId="0" borderId="0" xfId="5" applyFont="1" applyFill="1" applyBorder="1" applyAlignment="1" applyProtection="1">
      <alignment vertical="center"/>
    </xf>
    <xf numFmtId="0" fontId="65" fillId="0" borderId="0" xfId="5" applyFont="1" applyFill="1" applyBorder="1" applyAlignment="1" applyProtection="1">
      <alignment horizontal="left" vertical="center"/>
    </xf>
    <xf numFmtId="0" fontId="65" fillId="0" borderId="0" xfId="5" applyFont="1" applyAlignment="1" applyProtection="1">
      <alignment vertical="center"/>
    </xf>
    <xf numFmtId="0" fontId="6" fillId="0" borderId="0" xfId="5" applyAlignment="1" applyProtection="1">
      <alignment vertical="center"/>
    </xf>
    <xf numFmtId="0" fontId="6" fillId="0" borderId="0" xfId="5" applyAlignment="1">
      <alignment vertical="center"/>
    </xf>
    <xf numFmtId="0" fontId="0" fillId="0" borderId="0" xfId="0" applyAlignment="1">
      <alignment vertical="top"/>
    </xf>
    <xf numFmtId="0" fontId="80" fillId="0" borderId="0" xfId="5" applyFont="1" applyAlignment="1">
      <alignment vertical="center"/>
    </xf>
    <xf numFmtId="0" fontId="0" fillId="0" borderId="0" xfId="0" applyAlignment="1">
      <alignment vertical="center"/>
    </xf>
    <xf numFmtId="0" fontId="4" fillId="0" borderId="21" xfId="5" applyFont="1" applyFill="1" applyBorder="1" applyAlignment="1" applyProtection="1">
      <alignment horizontal="center" vertical="center"/>
      <protection locked="0" hidden="1"/>
    </xf>
    <xf numFmtId="0" fontId="25" fillId="0" borderId="21" xfId="5" applyFont="1" applyFill="1" applyBorder="1" applyAlignment="1" applyProtection="1">
      <alignment horizontal="center" vertical="center"/>
      <protection locked="0" hidden="1"/>
    </xf>
    <xf numFmtId="9" fontId="25" fillId="0" borderId="21" xfId="5" applyNumberFormat="1" applyFont="1" applyFill="1" applyBorder="1" applyAlignment="1" applyProtection="1">
      <alignment horizontal="center" vertical="top"/>
      <protection locked="0" hidden="1"/>
    </xf>
    <xf numFmtId="3" fontId="17" fillId="0" borderId="0" xfId="5" applyNumberFormat="1" applyFont="1" applyFill="1" applyBorder="1" applyAlignment="1" applyProtection="1">
      <alignment horizontal="center" vertical="center"/>
      <protection hidden="1"/>
    </xf>
    <xf numFmtId="0" fontId="19" fillId="0" borderId="0" xfId="5" applyFont="1" applyFill="1" applyBorder="1" applyAlignment="1" applyProtection="1">
      <alignment vertical="center"/>
      <protection hidden="1"/>
    </xf>
    <xf numFmtId="0" fontId="11" fillId="0" borderId="0" xfId="5" applyFont="1" applyFill="1" applyBorder="1" applyAlignment="1" applyProtection="1">
      <alignment vertical="center"/>
      <protection hidden="1"/>
    </xf>
    <xf numFmtId="10" fontId="48" fillId="0" borderId="0" xfId="5" applyNumberFormat="1" applyFont="1" applyFill="1" applyBorder="1" applyAlignment="1" applyProtection="1">
      <alignment horizontal="center" vertical="center"/>
      <protection hidden="1"/>
    </xf>
    <xf numFmtId="0" fontId="26" fillId="0" borderId="0" xfId="5" applyFont="1" applyFill="1" applyBorder="1" applyAlignment="1" applyProtection="1">
      <alignment horizontal="center" vertical="center"/>
      <protection hidden="1"/>
    </xf>
    <xf numFmtId="0" fontId="6" fillId="0" borderId="0" xfId="5" applyFill="1" applyBorder="1" applyAlignment="1" applyProtection="1">
      <alignment horizontal="left"/>
      <protection hidden="1"/>
    </xf>
    <xf numFmtId="0" fontId="6" fillId="0" borderId="0" xfId="5" applyFill="1" applyBorder="1" applyProtection="1">
      <protection hidden="1"/>
    </xf>
    <xf numFmtId="0" fontId="11" fillId="0" borderId="0" xfId="5" applyFont="1" applyFill="1" applyBorder="1" applyProtection="1">
      <protection hidden="1"/>
    </xf>
    <xf numFmtId="0" fontId="11" fillId="0" borderId="0" xfId="5" applyFont="1" applyFill="1" applyBorder="1" applyAlignment="1" applyProtection="1">
      <alignment horizontal="center" vertical="center"/>
      <protection hidden="1"/>
    </xf>
    <xf numFmtId="0" fontId="59" fillId="0" borderId="0" xfId="5" applyFont="1" applyFill="1" applyBorder="1" applyAlignment="1" applyProtection="1">
      <alignment horizontal="left" vertical="top" wrapText="1"/>
      <protection hidden="1"/>
    </xf>
    <xf numFmtId="0" fontId="12" fillId="0" borderId="0" xfId="5" applyFont="1" applyAlignment="1" applyProtection="1">
      <alignment horizontal="left"/>
      <protection hidden="1"/>
    </xf>
    <xf numFmtId="0" fontId="19" fillId="0" borderId="0" xfId="5" applyFont="1" applyFill="1" applyBorder="1" applyProtection="1">
      <protection hidden="1"/>
    </xf>
    <xf numFmtId="9" fontId="60" fillId="0" borderId="0" xfId="5" applyNumberFormat="1" applyFont="1" applyBorder="1" applyAlignment="1" applyProtection="1">
      <alignment horizontal="center" vertical="center"/>
      <protection hidden="1"/>
    </xf>
    <xf numFmtId="9" fontId="61" fillId="0" borderId="0" xfId="5" applyNumberFormat="1" applyFont="1" applyBorder="1" applyAlignment="1" applyProtection="1">
      <alignment horizontal="center" vertical="center"/>
      <protection hidden="1"/>
    </xf>
    <xf numFmtId="1" fontId="10" fillId="0" borderId="0" xfId="5" applyNumberFormat="1" applyFont="1" applyBorder="1" applyAlignment="1" applyProtection="1">
      <alignment horizontal="center" vertical="center"/>
      <protection hidden="1"/>
    </xf>
    <xf numFmtId="0" fontId="24" fillId="0" borderId="0" xfId="5" applyFont="1" applyFill="1" applyBorder="1" applyAlignment="1" applyProtection="1">
      <alignment horizontal="right"/>
      <protection hidden="1"/>
    </xf>
    <xf numFmtId="0" fontId="24" fillId="0" borderId="0" xfId="5" applyFont="1" applyFill="1" applyBorder="1" applyProtection="1">
      <protection hidden="1"/>
    </xf>
    <xf numFmtId="0" fontId="59" fillId="0" borderId="0" xfId="5" applyFont="1" applyFill="1" applyBorder="1" applyAlignment="1" applyProtection="1">
      <alignment horizontal="left" vertical="top"/>
      <protection hidden="1"/>
    </xf>
    <xf numFmtId="0" fontId="12" fillId="0" borderId="0" xfId="5" applyFont="1" applyAlignment="1" applyProtection="1">
      <alignment horizontal="left" vertical="top"/>
      <protection hidden="1"/>
    </xf>
    <xf numFmtId="0" fontId="10" fillId="0" borderId="0" xfId="5" applyFont="1" applyFill="1" applyBorder="1" applyAlignment="1" applyProtection="1">
      <alignment horizontal="center"/>
      <protection hidden="1"/>
    </xf>
    <xf numFmtId="0" fontId="11" fillId="0" borderId="0" xfId="5" applyFont="1" applyFill="1" applyBorder="1" applyAlignment="1" applyProtection="1">
      <alignment horizontal="center"/>
      <protection hidden="1"/>
    </xf>
    <xf numFmtId="0" fontId="76" fillId="0" borderId="0" xfId="5" applyFont="1" applyBorder="1" applyAlignment="1" applyProtection="1">
      <alignment horizontal="left" vertical="center"/>
      <protection hidden="1"/>
    </xf>
    <xf numFmtId="0" fontId="8" fillId="0" borderId="0" xfId="5" applyFont="1" applyBorder="1" applyAlignment="1" applyProtection="1">
      <alignment horizontal="left" vertical="center"/>
      <protection hidden="1"/>
    </xf>
    <xf numFmtId="0" fontId="6" fillId="0" borderId="0" xfId="5" applyFont="1" applyBorder="1" applyAlignment="1" applyProtection="1">
      <alignment vertical="center"/>
      <protection hidden="1"/>
    </xf>
    <xf numFmtId="0" fontId="9" fillId="0" borderId="0" xfId="5" applyFont="1" applyBorder="1" applyAlignment="1" applyProtection="1">
      <alignment vertical="center"/>
      <protection hidden="1"/>
    </xf>
    <xf numFmtId="0" fontId="10" fillId="0" borderId="0" xfId="5" applyFont="1" applyBorder="1" applyAlignment="1" applyProtection="1">
      <alignment vertical="center"/>
      <protection hidden="1"/>
    </xf>
    <xf numFmtId="0" fontId="11" fillId="0" borderId="0" xfId="5" applyFont="1" applyBorder="1" applyAlignment="1" applyProtection="1">
      <alignment vertical="center"/>
      <protection hidden="1"/>
    </xf>
    <xf numFmtId="0" fontId="77" fillId="0" borderId="0" xfId="5" applyFont="1" applyBorder="1" applyAlignment="1" applyProtection="1">
      <alignment horizontal="left" vertical="top"/>
      <protection hidden="1"/>
    </xf>
    <xf numFmtId="0" fontId="77" fillId="0" borderId="0" xfId="5" applyFont="1" applyBorder="1" applyAlignment="1" applyProtection="1">
      <alignment horizontal="right" vertical="top"/>
      <protection hidden="1"/>
    </xf>
    <xf numFmtId="0" fontId="78" fillId="0" borderId="0" xfId="5" applyFont="1" applyBorder="1" applyAlignment="1" applyProtection="1">
      <alignment horizontal="left" vertical="top"/>
      <protection hidden="1"/>
    </xf>
    <xf numFmtId="0" fontId="77" fillId="0" borderId="0" xfId="5" applyFont="1" applyBorder="1" applyAlignment="1" applyProtection="1">
      <alignment horizontal="left" vertical="center" wrapText="1"/>
      <protection hidden="1"/>
    </xf>
    <xf numFmtId="0" fontId="16" fillId="0" borderId="0" xfId="5" applyFont="1" applyAlignment="1" applyProtection="1">
      <alignment vertical="center"/>
      <protection hidden="1"/>
    </xf>
    <xf numFmtId="0" fontId="20" fillId="0" borderId="0" xfId="5" applyFont="1" applyAlignment="1" applyProtection="1">
      <alignment vertical="center"/>
      <protection hidden="1"/>
    </xf>
    <xf numFmtId="0" fontId="6" fillId="0" borderId="0" xfId="5" applyFont="1" applyBorder="1" applyProtection="1">
      <protection hidden="1"/>
    </xf>
    <xf numFmtId="0" fontId="77" fillId="0" borderId="0" xfId="5" applyFont="1" applyFill="1" applyBorder="1" applyAlignment="1" applyProtection="1">
      <alignment horizontal="left" vertical="center"/>
      <protection hidden="1"/>
    </xf>
    <xf numFmtId="0" fontId="6" fillId="0" borderId="0" xfId="5" applyFont="1" applyFill="1" applyBorder="1" applyAlignment="1" applyProtection="1">
      <alignment vertical="center"/>
      <protection hidden="1"/>
    </xf>
    <xf numFmtId="0" fontId="6" fillId="0" borderId="0" xfId="5" applyFont="1" applyFill="1" applyBorder="1" applyAlignment="1" applyProtection="1">
      <alignment horizontal="left" vertical="center"/>
      <protection hidden="1"/>
    </xf>
    <xf numFmtId="0" fontId="19" fillId="0" borderId="0" xfId="5" applyFont="1" applyFill="1" applyBorder="1" applyAlignment="1" applyProtection="1">
      <alignment horizontal="left" vertical="center"/>
      <protection hidden="1"/>
    </xf>
    <xf numFmtId="0" fontId="32" fillId="0" borderId="0" xfId="5" applyFont="1" applyFill="1" applyBorder="1" applyAlignment="1" applyProtection="1">
      <alignment horizontal="left" vertical="center"/>
      <protection hidden="1"/>
    </xf>
    <xf numFmtId="4" fontId="14" fillId="0" borderId="0" xfId="5" applyNumberFormat="1" applyFont="1" applyFill="1" applyBorder="1" applyAlignment="1" applyProtection="1">
      <alignment horizontal="center" vertical="center"/>
      <protection hidden="1"/>
    </xf>
    <xf numFmtId="0" fontId="14" fillId="0" borderId="0" xfId="5" applyFont="1" applyFill="1" applyBorder="1" applyAlignment="1" applyProtection="1">
      <alignment horizontal="left" vertical="center"/>
      <protection hidden="1"/>
    </xf>
    <xf numFmtId="0" fontId="13" fillId="0" borderId="0" xfId="5" applyFont="1" applyFill="1" applyBorder="1" applyAlignment="1" applyProtection="1">
      <alignment horizontal="center" vertical="center"/>
      <protection hidden="1"/>
    </xf>
    <xf numFmtId="0" fontId="18" fillId="0" borderId="0" xfId="5" applyFont="1" applyFill="1" applyBorder="1" applyAlignment="1" applyProtection="1">
      <alignment horizontal="left" vertical="top"/>
      <protection hidden="1"/>
    </xf>
    <xf numFmtId="0" fontId="9" fillId="0" borderId="0" xfId="5" applyFont="1" applyFill="1" applyBorder="1" applyAlignment="1" applyProtection="1">
      <alignment vertical="center"/>
      <protection hidden="1"/>
    </xf>
    <xf numFmtId="0" fontId="26" fillId="0" borderId="0" xfId="5" applyFont="1" applyFill="1" applyBorder="1" applyAlignment="1" applyProtection="1">
      <alignment horizontal="center" vertical="top"/>
      <protection hidden="1"/>
    </xf>
    <xf numFmtId="0" fontId="6" fillId="0" borderId="0" xfId="5" applyFont="1" applyFill="1" applyBorder="1" applyAlignment="1" applyProtection="1">
      <alignment vertical="top"/>
      <protection hidden="1"/>
    </xf>
    <xf numFmtId="0" fontId="9" fillId="0" borderId="0" xfId="5" applyFont="1" applyFill="1" applyBorder="1" applyAlignment="1" applyProtection="1">
      <alignment vertical="top"/>
      <protection hidden="1"/>
    </xf>
    <xf numFmtId="0" fontId="19" fillId="0" borderId="0" xfId="5" applyFont="1" applyFill="1" applyBorder="1" applyAlignment="1" applyProtection="1">
      <alignment horizontal="left"/>
      <protection hidden="1"/>
    </xf>
    <xf numFmtId="0" fontId="32" fillId="0" borderId="0" xfId="5" applyFont="1" applyFill="1" applyBorder="1" applyAlignment="1" applyProtection="1">
      <alignment horizontal="left"/>
      <protection hidden="1"/>
    </xf>
    <xf numFmtId="4" fontId="14" fillId="0" borderId="0" xfId="5" applyNumberFormat="1" applyFont="1" applyFill="1" applyBorder="1" applyAlignment="1" applyProtection="1">
      <alignment horizontal="center"/>
      <protection hidden="1"/>
    </xf>
    <xf numFmtId="0" fontId="19" fillId="0" borderId="0" xfId="5" applyFont="1" applyFill="1" applyBorder="1" applyAlignment="1" applyProtection="1">
      <protection hidden="1"/>
    </xf>
    <xf numFmtId="0" fontId="32" fillId="0" borderId="0" xfId="5" applyFont="1" applyFill="1" applyBorder="1" applyAlignment="1" applyProtection="1">
      <protection hidden="1"/>
    </xf>
    <xf numFmtId="0" fontId="6" fillId="0" borderId="0" xfId="5" applyFont="1" applyProtection="1">
      <protection hidden="1"/>
    </xf>
    <xf numFmtId="0" fontId="6" fillId="0" borderId="0" xfId="5" applyFont="1" applyAlignment="1" applyProtection="1">
      <alignment vertical="center"/>
      <protection hidden="1"/>
    </xf>
    <xf numFmtId="0" fontId="30" fillId="0" borderId="0" xfId="16" applyFont="1" applyFill="1" applyBorder="1" applyAlignment="1" applyProtection="1">
      <alignment horizontal="center" vertical="center"/>
      <protection hidden="1"/>
    </xf>
    <xf numFmtId="0" fontId="19" fillId="0" borderId="0" xfId="15" applyFont="1" applyFill="1" applyBorder="1" applyAlignment="1" applyProtection="1">
      <alignment horizontal="left" vertical="center"/>
      <protection hidden="1"/>
    </xf>
    <xf numFmtId="0" fontId="61" fillId="0" borderId="0" xfId="15" applyFont="1" applyFill="1" applyBorder="1" applyAlignment="1" applyProtection="1">
      <alignment horizontal="right" vertical="center"/>
      <protection hidden="1"/>
    </xf>
    <xf numFmtId="0" fontId="9" fillId="0" borderId="0" xfId="15" applyFont="1" applyFill="1" applyBorder="1" applyAlignment="1" applyProtection="1">
      <alignment horizontal="right" vertical="center"/>
      <protection hidden="1"/>
    </xf>
    <xf numFmtId="0" fontId="30" fillId="0" borderId="0" xfId="16" applyFont="1" applyFill="1" applyBorder="1" applyAlignment="1" applyProtection="1">
      <alignment horizontal="center" vertical="top"/>
      <protection hidden="1"/>
    </xf>
    <xf numFmtId="0" fontId="30" fillId="0" borderId="0" xfId="16" applyFont="1" applyFill="1" applyBorder="1" applyAlignment="1" applyProtection="1">
      <alignment horizontal="center"/>
      <protection hidden="1"/>
    </xf>
    <xf numFmtId="0" fontId="9" fillId="0" borderId="0" xfId="15" applyFont="1" applyFill="1" applyBorder="1" applyAlignment="1" applyProtection="1">
      <alignment horizontal="right"/>
      <protection hidden="1"/>
    </xf>
    <xf numFmtId="0" fontId="46" fillId="0" borderId="0" xfId="16" applyFont="1" applyFill="1" applyBorder="1" applyAlignment="1" applyProtection="1">
      <alignment horizontal="center" vertical="center"/>
      <protection hidden="1"/>
    </xf>
    <xf numFmtId="0" fontId="57" fillId="0" borderId="0" xfId="16" applyFont="1" applyFill="1" applyBorder="1" applyAlignment="1" applyProtection="1">
      <alignment horizontal="center" vertical="center"/>
      <protection hidden="1"/>
    </xf>
    <xf numFmtId="0" fontId="77" fillId="0" borderId="0" xfId="5" applyFont="1" applyFill="1" applyBorder="1" applyAlignment="1" applyProtection="1">
      <alignment horizontal="left" vertical="top"/>
      <protection hidden="1"/>
    </xf>
    <xf numFmtId="0" fontId="65" fillId="0" borderId="0" xfId="5" applyFont="1" applyFill="1" applyBorder="1" applyAlignment="1" applyProtection="1">
      <alignment vertical="top"/>
      <protection hidden="1"/>
    </xf>
    <xf numFmtId="0" fontId="77" fillId="0" borderId="0" xfId="5" applyFont="1" applyFill="1" applyBorder="1" applyAlignment="1" applyProtection="1">
      <alignment horizontal="left"/>
      <protection hidden="1"/>
    </xf>
    <xf numFmtId="0" fontId="12" fillId="0" borderId="18" xfId="5" applyFont="1" applyFill="1" applyBorder="1" applyAlignment="1" applyProtection="1">
      <alignment horizontal="left" vertical="center"/>
      <protection hidden="1"/>
    </xf>
    <xf numFmtId="0" fontId="12" fillId="0" borderId="18" xfId="5" applyFont="1" applyFill="1" applyBorder="1" applyAlignment="1" applyProtection="1">
      <alignment horizontal="left" vertical="center" wrapText="1"/>
      <protection hidden="1"/>
    </xf>
    <xf numFmtId="0" fontId="12" fillId="0" borderId="19" xfId="5" applyFont="1" applyFill="1" applyBorder="1" applyAlignment="1" applyProtection="1">
      <alignment vertical="center"/>
      <protection hidden="1"/>
    </xf>
    <xf numFmtId="0" fontId="12" fillId="0" borderId="0" xfId="5" applyFont="1" applyFill="1" applyBorder="1" applyAlignment="1" applyProtection="1">
      <alignment vertical="center"/>
      <protection hidden="1"/>
    </xf>
    <xf numFmtId="0" fontId="12" fillId="0" borderId="19" xfId="5" applyFont="1" applyFill="1" applyBorder="1" applyAlignment="1" applyProtection="1">
      <alignment horizontal="left" vertical="center"/>
      <protection hidden="1"/>
    </xf>
    <xf numFmtId="0" fontId="12" fillId="0" borderId="0" xfId="5" applyFont="1" applyFill="1" applyBorder="1" applyAlignment="1" applyProtection="1">
      <alignment horizontal="center" vertical="center"/>
      <protection hidden="1"/>
    </xf>
    <xf numFmtId="0" fontId="14" fillId="0" borderId="0" xfId="7" applyFont="1" applyFill="1" applyBorder="1" applyAlignment="1" applyProtection="1">
      <alignment horizontal="center" vertical="center"/>
      <protection hidden="1"/>
    </xf>
    <xf numFmtId="3" fontId="14" fillId="0" borderId="0" xfId="7" applyNumberFormat="1" applyFont="1" applyFill="1" applyBorder="1" applyAlignment="1" applyProtection="1">
      <alignment horizontal="center" vertical="center"/>
      <protection hidden="1"/>
    </xf>
    <xf numFmtId="0" fontId="21" fillId="14" borderId="0" xfId="5" applyFont="1" applyFill="1" applyAlignment="1" applyProtection="1">
      <alignment horizontal="center" vertical="top" wrapText="1"/>
    </xf>
    <xf numFmtId="0" fontId="65" fillId="0" borderId="0" xfId="5" applyFont="1" applyProtection="1">
      <protection hidden="1"/>
    </xf>
    <xf numFmtId="0" fontId="6" fillId="0" borderId="0" xfId="5" applyAlignment="1" applyProtection="1">
      <alignment vertical="center"/>
      <protection hidden="1"/>
    </xf>
    <xf numFmtId="0" fontId="65" fillId="0" borderId="0" xfId="5" applyFont="1" applyAlignment="1" applyProtection="1">
      <alignment vertical="center"/>
      <protection hidden="1"/>
    </xf>
    <xf numFmtId="0" fontId="25" fillId="0" borderId="27" xfId="5" applyFont="1" applyFill="1" applyBorder="1" applyAlignment="1" applyProtection="1">
      <alignment horizontal="center" vertical="center"/>
      <protection hidden="1"/>
    </xf>
    <xf numFmtId="0" fontId="10" fillId="0" borderId="0" xfId="5" applyFont="1" applyFill="1" applyBorder="1" applyAlignment="1" applyProtection="1">
      <alignment horizontal="center" vertical="center"/>
      <protection hidden="1"/>
    </xf>
    <xf numFmtId="0" fontId="25" fillId="0" borderId="0" xfId="5" applyFont="1" applyFill="1" applyBorder="1" applyAlignment="1" applyProtection="1">
      <alignment horizontal="center" vertical="center"/>
      <protection hidden="1"/>
    </xf>
    <xf numFmtId="0" fontId="6" fillId="0" borderId="0" xfId="5" applyBorder="1" applyAlignment="1" applyProtection="1">
      <alignment vertical="center"/>
      <protection hidden="1"/>
    </xf>
    <xf numFmtId="0" fontId="12" fillId="0" borderId="0" xfId="5" applyFont="1" applyBorder="1" applyAlignment="1" applyProtection="1">
      <alignment horizontal="left" vertical="center"/>
      <protection hidden="1"/>
    </xf>
    <xf numFmtId="0" fontId="12" fillId="0" borderId="0" xfId="5" applyFont="1" applyBorder="1" applyAlignment="1" applyProtection="1">
      <alignment vertical="center"/>
      <protection hidden="1"/>
    </xf>
    <xf numFmtId="0" fontId="12" fillId="0" borderId="0" xfId="5" applyFont="1" applyBorder="1" applyAlignment="1" applyProtection="1">
      <alignment horizontal="center" vertical="center"/>
      <protection hidden="1"/>
    </xf>
    <xf numFmtId="0" fontId="6" fillId="0" borderId="0" xfId="5" applyAlignment="1" applyProtection="1">
      <alignment horizontal="center" vertical="center"/>
      <protection hidden="1"/>
    </xf>
    <xf numFmtId="4" fontId="65" fillId="0" borderId="0" xfId="5" applyNumberFormat="1" applyFont="1" applyAlignment="1" applyProtection="1">
      <alignment horizontal="center"/>
      <protection hidden="1"/>
    </xf>
    <xf numFmtId="0" fontId="52" fillId="0" borderId="0" xfId="5" applyFont="1" applyFill="1" applyBorder="1" applyAlignment="1" applyProtection="1">
      <alignment horizontal="left" vertical="center"/>
      <protection hidden="1"/>
    </xf>
    <xf numFmtId="0" fontId="65" fillId="0" borderId="0" xfId="5" applyFont="1" applyFill="1" applyBorder="1" applyAlignment="1" applyProtection="1">
      <alignment vertical="center"/>
      <protection hidden="1"/>
    </xf>
    <xf numFmtId="0" fontId="65" fillId="0" borderId="0" xfId="5" applyFont="1" applyAlignment="1" applyProtection="1">
      <alignment horizontal="center"/>
      <protection hidden="1"/>
    </xf>
    <xf numFmtId="0" fontId="65" fillId="0" borderId="0" xfId="5" applyFont="1" applyFill="1" applyProtection="1">
      <protection hidden="1"/>
    </xf>
    <xf numFmtId="0" fontId="77" fillId="3" borderId="2" xfId="5" applyFont="1" applyFill="1" applyBorder="1" applyAlignment="1" applyProtection="1">
      <alignment horizontal="center" vertical="center"/>
      <protection hidden="1"/>
    </xf>
    <xf numFmtId="0" fontId="65" fillId="0" borderId="0" xfId="5" applyFont="1" applyFill="1" applyAlignment="1" applyProtection="1">
      <alignment horizontal="center"/>
      <protection hidden="1"/>
    </xf>
    <xf numFmtId="0" fontId="6" fillId="0" borderId="0" xfId="5" applyProtection="1">
      <protection hidden="1"/>
    </xf>
    <xf numFmtId="3" fontId="17" fillId="0" borderId="3" xfId="5" applyNumberFormat="1" applyFont="1" applyBorder="1" applyAlignment="1" applyProtection="1">
      <alignment horizontal="left" vertical="center"/>
      <protection hidden="1"/>
    </xf>
    <xf numFmtId="0" fontId="22" fillId="4" borderId="2" xfId="5" applyFont="1" applyFill="1" applyBorder="1" applyAlignment="1" applyProtection="1">
      <alignment horizontal="center" vertical="center"/>
      <protection hidden="1"/>
    </xf>
    <xf numFmtId="0" fontId="21" fillId="4" borderId="4" xfId="5" applyFont="1" applyFill="1" applyBorder="1" applyAlignment="1" applyProtection="1">
      <alignment horizontal="center" vertical="center"/>
      <protection hidden="1"/>
    </xf>
    <xf numFmtId="0" fontId="14" fillId="5" borderId="2" xfId="5" applyFont="1" applyFill="1" applyBorder="1" applyAlignment="1" applyProtection="1">
      <alignment horizontal="center" vertical="center"/>
      <protection hidden="1"/>
    </xf>
    <xf numFmtId="0" fontId="12" fillId="0" borderId="0" xfId="5" applyFont="1" applyProtection="1">
      <protection hidden="1"/>
    </xf>
    <xf numFmtId="0" fontId="17" fillId="6" borderId="2" xfId="5" applyFont="1" applyFill="1" applyBorder="1" applyAlignment="1" applyProtection="1">
      <alignment horizontal="left" vertical="center"/>
      <protection hidden="1"/>
    </xf>
    <xf numFmtId="0" fontId="17" fillId="6" borderId="6" xfId="5" applyFont="1" applyFill="1" applyBorder="1" applyAlignment="1" applyProtection="1">
      <alignment horizontal="left" vertical="center"/>
      <protection hidden="1"/>
    </xf>
    <xf numFmtId="0" fontId="17" fillId="6" borderId="5" xfId="5" applyFont="1" applyFill="1" applyBorder="1" applyAlignment="1" applyProtection="1">
      <alignment horizontal="left" vertical="center"/>
      <protection hidden="1"/>
    </xf>
    <xf numFmtId="0" fontId="17" fillId="6" borderId="6" xfId="5" applyFont="1" applyFill="1" applyBorder="1" applyAlignment="1" applyProtection="1">
      <alignment vertical="center"/>
      <protection hidden="1"/>
    </xf>
    <xf numFmtId="0" fontId="14" fillId="3" borderId="7" xfId="5" applyFont="1" applyFill="1" applyBorder="1" applyAlignment="1" applyProtection="1">
      <alignment horizontal="center" vertical="center"/>
      <protection hidden="1"/>
    </xf>
    <xf numFmtId="0" fontId="21" fillId="4" borderId="6" xfId="5" applyFont="1" applyFill="1" applyBorder="1" applyAlignment="1" applyProtection="1">
      <alignment horizontal="center" vertical="center"/>
      <protection hidden="1"/>
    </xf>
    <xf numFmtId="0" fontId="14" fillId="5" borderId="5" xfId="5" applyFont="1" applyFill="1" applyBorder="1" applyAlignment="1" applyProtection="1">
      <alignment horizontal="center" vertical="center"/>
      <protection hidden="1"/>
    </xf>
    <xf numFmtId="0" fontId="12" fillId="0" borderId="0" xfId="5" applyFont="1" applyFill="1" applyAlignment="1" applyProtection="1">
      <alignment vertical="center"/>
      <protection hidden="1"/>
    </xf>
    <xf numFmtId="0" fontId="12" fillId="0" borderId="0" xfId="5" applyFont="1" applyFill="1" applyAlignment="1" applyProtection="1">
      <alignment horizontal="center" vertical="center"/>
      <protection hidden="1"/>
    </xf>
    <xf numFmtId="0" fontId="6" fillId="0" borderId="0" xfId="5" applyFill="1" applyAlignment="1" applyProtection="1">
      <alignment horizontal="center" vertical="center"/>
      <protection hidden="1"/>
    </xf>
    <xf numFmtId="0" fontId="6" fillId="0" borderId="0" xfId="5" applyFill="1" applyAlignment="1" applyProtection="1">
      <alignment vertical="center"/>
      <protection hidden="1"/>
    </xf>
    <xf numFmtId="0" fontId="17" fillId="7" borderId="32" xfId="5" applyFont="1" applyFill="1" applyBorder="1" applyAlignment="1" applyProtection="1">
      <alignment horizontal="center" vertical="center" wrapText="1"/>
      <protection hidden="1"/>
    </xf>
    <xf numFmtId="0" fontId="9" fillId="0" borderId="0" xfId="5" applyFont="1" applyAlignment="1" applyProtection="1">
      <alignment vertical="center"/>
      <protection hidden="1"/>
    </xf>
    <xf numFmtId="0" fontId="5" fillId="0" borderId="0" xfId="15" applyFont="1" applyFill="1" applyBorder="1" applyAlignment="1" applyProtection="1">
      <alignment horizontal="left" vertical="center"/>
      <protection hidden="1"/>
    </xf>
    <xf numFmtId="0" fontId="24" fillId="0" borderId="0" xfId="15" applyFont="1" applyFill="1" applyBorder="1" applyAlignment="1" applyProtection="1">
      <alignment horizontal="left" vertical="center"/>
      <protection hidden="1"/>
    </xf>
    <xf numFmtId="0" fontId="12" fillId="0" borderId="3" xfId="5" applyFont="1" applyFill="1" applyBorder="1" applyAlignment="1" applyProtection="1">
      <alignment vertical="center"/>
      <protection hidden="1"/>
    </xf>
    <xf numFmtId="0" fontId="12" fillId="0" borderId="0" xfId="5" applyFont="1" applyFill="1" applyBorder="1" applyAlignment="1" applyProtection="1">
      <alignment horizontal="left" vertical="center"/>
      <protection hidden="1"/>
    </xf>
    <xf numFmtId="0" fontId="12" fillId="0" borderId="4" xfId="5" applyFont="1" applyFill="1" applyBorder="1" applyAlignment="1" applyProtection="1">
      <alignment vertical="center"/>
      <protection hidden="1"/>
    </xf>
    <xf numFmtId="0" fontId="12" fillId="0" borderId="4" xfId="5" applyFont="1" applyFill="1" applyBorder="1" applyAlignment="1" applyProtection="1">
      <alignment horizontal="center" vertical="center"/>
      <protection hidden="1"/>
    </xf>
    <xf numFmtId="0" fontId="14" fillId="5" borderId="4" xfId="5" applyFont="1" applyFill="1" applyBorder="1" applyAlignment="1" applyProtection="1">
      <alignment horizontal="center" vertical="center"/>
      <protection hidden="1"/>
    </xf>
    <xf numFmtId="0" fontId="17" fillId="0" borderId="0" xfId="5" applyFont="1" applyFill="1" applyBorder="1" applyAlignment="1" applyProtection="1">
      <alignment horizontal="left" vertical="center"/>
      <protection hidden="1"/>
    </xf>
    <xf numFmtId="0" fontId="17" fillId="6" borderId="7" xfId="5" applyFont="1" applyFill="1" applyBorder="1" applyAlignment="1" applyProtection="1">
      <alignment horizontal="left" vertical="center"/>
      <protection hidden="1"/>
    </xf>
    <xf numFmtId="0" fontId="17" fillId="6" borderId="12" xfId="5" applyFont="1" applyFill="1" applyBorder="1" applyAlignment="1" applyProtection="1">
      <alignment horizontal="left" vertical="center"/>
      <protection hidden="1"/>
    </xf>
    <xf numFmtId="0" fontId="17" fillId="6" borderId="13" xfId="5" applyFont="1" applyFill="1" applyBorder="1" applyAlignment="1" applyProtection="1">
      <alignment horizontal="left" vertical="center"/>
      <protection hidden="1"/>
    </xf>
    <xf numFmtId="0" fontId="17" fillId="0" borderId="2" xfId="5" applyFont="1" applyFill="1" applyBorder="1" applyAlignment="1" applyProtection="1">
      <alignment horizontal="left" vertical="center"/>
      <protection hidden="1"/>
    </xf>
    <xf numFmtId="0" fontId="17" fillId="0" borderId="14" xfId="5" applyFont="1" applyFill="1" applyBorder="1" applyAlignment="1" applyProtection="1">
      <alignment horizontal="left" vertical="center"/>
      <protection hidden="1"/>
    </xf>
    <xf numFmtId="0" fontId="17" fillId="0" borderId="3" xfId="5" applyFont="1" applyFill="1" applyBorder="1" applyAlignment="1" applyProtection="1">
      <alignment horizontal="left" vertical="center"/>
      <protection hidden="1"/>
    </xf>
    <xf numFmtId="0" fontId="10" fillId="0" borderId="0" xfId="5" applyFont="1" applyFill="1" applyBorder="1" applyAlignment="1" applyProtection="1">
      <alignment vertical="center"/>
      <protection hidden="1"/>
    </xf>
    <xf numFmtId="0" fontId="10" fillId="0" borderId="0" xfId="5" applyFont="1" applyFill="1" applyBorder="1" applyProtection="1">
      <protection hidden="1"/>
    </xf>
    <xf numFmtId="0" fontId="24" fillId="0" borderId="0" xfId="5" applyFont="1" applyFill="1" applyBorder="1" applyAlignment="1" applyProtection="1">
      <alignment horizontal="left"/>
      <protection hidden="1"/>
    </xf>
    <xf numFmtId="0" fontId="6" fillId="0" borderId="0" xfId="5" applyFont="1" applyFill="1" applyBorder="1" applyProtection="1">
      <protection hidden="1"/>
    </xf>
    <xf numFmtId="0" fontId="12" fillId="0" borderId="3" xfId="5" applyFont="1" applyFill="1" applyBorder="1" applyProtection="1">
      <protection hidden="1"/>
    </xf>
    <xf numFmtId="0" fontId="12" fillId="0" borderId="0" xfId="5" applyFont="1" applyFill="1" applyBorder="1" applyAlignment="1" applyProtection="1">
      <alignment horizontal="left"/>
      <protection hidden="1"/>
    </xf>
    <xf numFmtId="0" fontId="12" fillId="0" borderId="4" xfId="5" applyFont="1" applyFill="1" applyBorder="1" applyProtection="1">
      <protection hidden="1"/>
    </xf>
    <xf numFmtId="0" fontId="12" fillId="0" borderId="4" xfId="5" applyFont="1" applyFill="1" applyBorder="1" applyAlignment="1" applyProtection="1">
      <alignment horizontal="center"/>
      <protection hidden="1"/>
    </xf>
    <xf numFmtId="0" fontId="28" fillId="0" borderId="15" xfId="5" applyFont="1" applyFill="1" applyBorder="1" applyAlignment="1" applyProtection="1">
      <alignment horizontal="left" vertical="center"/>
      <protection hidden="1"/>
    </xf>
    <xf numFmtId="4" fontId="28" fillId="0" borderId="15" xfId="5" applyNumberFormat="1" applyFont="1" applyFill="1" applyBorder="1" applyAlignment="1" applyProtection="1">
      <alignment horizontal="left" vertical="center"/>
      <protection hidden="1"/>
    </xf>
    <xf numFmtId="0" fontId="28" fillId="0" borderId="15" xfId="5" applyFont="1" applyFill="1" applyBorder="1" applyAlignment="1" applyProtection="1">
      <alignment horizontal="left" vertical="center" wrapText="1"/>
      <protection hidden="1"/>
    </xf>
    <xf numFmtId="0" fontId="28" fillId="0" borderId="16" xfId="5" applyFont="1" applyFill="1" applyBorder="1" applyAlignment="1" applyProtection="1">
      <alignment horizontal="left" vertical="center"/>
      <protection hidden="1"/>
    </xf>
    <xf numFmtId="0" fontId="12" fillId="0" borderId="4" xfId="5" applyFont="1" applyFill="1" applyBorder="1" applyAlignment="1" applyProtection="1">
      <alignment horizontal="left"/>
      <protection hidden="1"/>
    </xf>
    <xf numFmtId="0" fontId="12" fillId="0" borderId="14" xfId="5" applyFont="1" applyFill="1" applyBorder="1" applyAlignment="1" applyProtection="1">
      <alignment horizontal="left"/>
      <protection hidden="1"/>
    </xf>
    <xf numFmtId="0" fontId="12" fillId="0" borderId="3" xfId="5" applyFont="1" applyFill="1" applyBorder="1" applyAlignment="1" applyProtection="1">
      <alignment horizontal="left"/>
      <protection hidden="1"/>
    </xf>
    <xf numFmtId="3" fontId="12" fillId="0" borderId="0" xfId="5" applyNumberFormat="1" applyFont="1" applyFill="1" applyBorder="1" applyAlignment="1" applyProtection="1">
      <alignment horizontal="center" vertical="center"/>
      <protection hidden="1"/>
    </xf>
    <xf numFmtId="3" fontId="6" fillId="0" borderId="0" xfId="5" applyNumberFormat="1" applyFill="1" applyBorder="1" applyAlignment="1" applyProtection="1">
      <alignment horizontal="center" vertical="center"/>
      <protection hidden="1"/>
    </xf>
    <xf numFmtId="0" fontId="9" fillId="0" borderId="0" xfId="5" applyFont="1" applyAlignment="1" applyProtection="1">
      <protection hidden="1"/>
    </xf>
    <xf numFmtId="0" fontId="12" fillId="0" borderId="17" xfId="5" applyFont="1" applyFill="1" applyBorder="1" applyAlignment="1" applyProtection="1">
      <alignment horizontal="left" vertical="center"/>
      <protection hidden="1"/>
    </xf>
    <xf numFmtId="0" fontId="28" fillId="0" borderId="18" xfId="5" applyFont="1" applyFill="1" applyBorder="1" applyAlignment="1" applyProtection="1">
      <alignment horizontal="left" vertical="center"/>
      <protection hidden="1"/>
    </xf>
    <xf numFmtId="0" fontId="28" fillId="8" borderId="12" xfId="5" applyFont="1" applyFill="1" applyBorder="1" applyAlignment="1" applyProtection="1">
      <alignment horizontal="left" vertical="center"/>
      <protection hidden="1"/>
    </xf>
    <xf numFmtId="0" fontId="28" fillId="8" borderId="1" xfId="5" applyFont="1" applyFill="1" applyBorder="1" applyAlignment="1" applyProtection="1">
      <alignment horizontal="left" vertical="center"/>
      <protection hidden="1"/>
    </xf>
    <xf numFmtId="0" fontId="12" fillId="8" borderId="1" xfId="5" applyFont="1" applyFill="1" applyBorder="1" applyAlignment="1" applyProtection="1">
      <alignment horizontal="left" vertical="center"/>
      <protection hidden="1"/>
    </xf>
    <xf numFmtId="0" fontId="12" fillId="8" borderId="1" xfId="5" applyFont="1" applyFill="1" applyBorder="1" applyAlignment="1" applyProtection="1">
      <alignment horizontal="center" vertical="center"/>
      <protection hidden="1"/>
    </xf>
    <xf numFmtId="164" fontId="21" fillId="4" borderId="4" xfId="5" applyNumberFormat="1" applyFont="1" applyFill="1" applyBorder="1" applyAlignment="1" applyProtection="1">
      <alignment horizontal="center" vertical="center"/>
      <protection hidden="1"/>
    </xf>
    <xf numFmtId="0" fontId="14" fillId="9" borderId="17" xfId="5" applyFont="1" applyFill="1" applyBorder="1" applyAlignment="1" applyProtection="1">
      <alignment horizontal="center" vertical="center"/>
      <protection hidden="1"/>
    </xf>
    <xf numFmtId="0" fontId="31" fillId="8" borderId="15" xfId="5" applyFont="1" applyFill="1" applyBorder="1" applyAlignment="1" applyProtection="1">
      <alignment horizontal="center"/>
      <protection hidden="1"/>
    </xf>
    <xf numFmtId="0" fontId="28" fillId="0" borderId="14" xfId="5" applyFont="1" applyFill="1" applyBorder="1" applyAlignment="1" applyProtection="1">
      <alignment horizontal="center"/>
      <protection hidden="1"/>
    </xf>
    <xf numFmtId="0" fontId="28" fillId="0" borderId="3" xfId="5" applyFont="1" applyFill="1" applyBorder="1" applyAlignment="1" applyProtection="1">
      <alignment horizontal="center"/>
      <protection hidden="1"/>
    </xf>
    <xf numFmtId="164" fontId="12" fillId="0" borderId="0" xfId="5" applyNumberFormat="1" applyFont="1" applyFill="1" applyBorder="1" applyAlignment="1" applyProtection="1">
      <alignment horizontal="center" vertical="center"/>
      <protection hidden="1"/>
    </xf>
    <xf numFmtId="0" fontId="12" fillId="0" borderId="3" xfId="5" applyFont="1" applyFill="1" applyBorder="1" applyAlignment="1" applyProtection="1">
      <alignment horizontal="left" vertical="center"/>
      <protection hidden="1"/>
    </xf>
    <xf numFmtId="0" fontId="12" fillId="0" borderId="12" xfId="5" applyFont="1" applyFill="1" applyBorder="1" applyAlignment="1" applyProtection="1">
      <alignment horizontal="center" vertical="center"/>
      <protection hidden="1"/>
    </xf>
    <xf numFmtId="0" fontId="12" fillId="0" borderId="18" xfId="5" applyFont="1" applyFill="1" applyBorder="1" applyAlignment="1" applyProtection="1">
      <alignment horizontal="center" vertical="center"/>
      <protection hidden="1"/>
    </xf>
    <xf numFmtId="0" fontId="17" fillId="0" borderId="18" xfId="5" applyFont="1" applyFill="1" applyBorder="1" applyAlignment="1" applyProtection="1">
      <alignment vertical="center"/>
      <protection hidden="1"/>
    </xf>
    <xf numFmtId="0" fontId="14" fillId="0" borderId="17" xfId="5" applyFont="1" applyFill="1" applyBorder="1" applyAlignment="1" applyProtection="1">
      <alignment horizontal="center" vertical="center"/>
      <protection hidden="1"/>
    </xf>
    <xf numFmtId="0" fontId="28" fillId="0" borderId="4" xfId="5" applyFont="1" applyFill="1" applyBorder="1" applyAlignment="1" applyProtection="1">
      <alignment horizontal="center"/>
      <protection hidden="1"/>
    </xf>
    <xf numFmtId="0" fontId="34" fillId="0" borderId="0" xfId="5" applyFont="1" applyFill="1" applyBorder="1" applyProtection="1">
      <protection hidden="1"/>
    </xf>
    <xf numFmtId="0" fontId="12" fillId="8" borderId="16" xfId="5" applyFont="1" applyFill="1" applyBorder="1" applyAlignment="1" applyProtection="1">
      <alignment horizontal="center" vertical="center"/>
      <protection hidden="1"/>
    </xf>
    <xf numFmtId="0" fontId="12" fillId="8" borderId="18" xfId="5" applyFont="1" applyFill="1" applyBorder="1" applyAlignment="1" applyProtection="1">
      <alignment horizontal="center" vertical="center"/>
      <protection hidden="1"/>
    </xf>
    <xf numFmtId="0" fontId="35" fillId="0" borderId="0" xfId="5" applyFont="1" applyFill="1" applyAlignment="1" applyProtection="1">
      <alignment vertical="top"/>
      <protection hidden="1"/>
    </xf>
    <xf numFmtId="0" fontId="6" fillId="0" borderId="0" xfId="5" applyFill="1" applyProtection="1">
      <protection hidden="1"/>
    </xf>
    <xf numFmtId="0" fontId="12" fillId="0" borderId="16" xfId="5" applyFont="1" applyFill="1" applyBorder="1" applyAlignment="1" applyProtection="1">
      <alignment horizontal="center" vertical="center"/>
      <protection hidden="1"/>
    </xf>
    <xf numFmtId="0" fontId="28" fillId="0" borderId="15" xfId="5" applyFont="1" applyFill="1" applyBorder="1" applyAlignment="1" applyProtection="1">
      <alignment vertical="center"/>
      <protection hidden="1"/>
    </xf>
    <xf numFmtId="0" fontId="61" fillId="0" borderId="0" xfId="5" applyFont="1" applyAlignment="1" applyProtection="1">
      <alignment vertical="center"/>
      <protection hidden="1"/>
    </xf>
    <xf numFmtId="0" fontId="6" fillId="3" borderId="0" xfId="5" applyFill="1" applyAlignment="1" applyProtection="1">
      <alignment vertical="center"/>
      <protection hidden="1"/>
    </xf>
    <xf numFmtId="0" fontId="33" fillId="0" borderId="0" xfId="14" applyFont="1" applyFill="1" applyBorder="1" applyAlignment="1" applyProtection="1">
      <alignment horizontal="left" vertical="center"/>
      <protection hidden="1"/>
    </xf>
    <xf numFmtId="0" fontId="12" fillId="0" borderId="5" xfId="5" applyFont="1" applyFill="1" applyBorder="1" applyAlignment="1" applyProtection="1">
      <alignment horizontal="left" vertical="center"/>
      <protection hidden="1"/>
    </xf>
    <xf numFmtId="3" fontId="36" fillId="0" borderId="19" xfId="5" applyNumberFormat="1" applyFont="1" applyFill="1" applyBorder="1" applyAlignment="1" applyProtection="1">
      <alignment horizontal="left" vertical="center"/>
      <protection hidden="1"/>
    </xf>
    <xf numFmtId="3" fontId="36" fillId="0" borderId="6" xfId="5" applyNumberFormat="1" applyFont="1" applyFill="1" applyBorder="1" applyAlignment="1" applyProtection="1">
      <alignment horizontal="left" vertical="center"/>
      <protection hidden="1"/>
    </xf>
    <xf numFmtId="164" fontId="21" fillId="4" borderId="2" xfId="5" applyNumberFormat="1" applyFont="1" applyFill="1" applyBorder="1" applyAlignment="1" applyProtection="1">
      <alignment horizontal="center" vertical="center"/>
      <protection hidden="1"/>
    </xf>
    <xf numFmtId="0" fontId="14" fillId="9" borderId="5" xfId="5" applyFont="1" applyFill="1" applyBorder="1" applyAlignment="1" applyProtection="1">
      <alignment horizontal="center" vertical="center"/>
      <protection hidden="1"/>
    </xf>
    <xf numFmtId="3" fontId="71" fillId="0" borderId="0" xfId="14" applyNumberFormat="1" applyFont="1" applyFill="1" applyBorder="1" applyAlignment="1" applyProtection="1">
      <alignment horizontal="center" vertical="center" wrapText="1"/>
      <protection hidden="1"/>
    </xf>
    <xf numFmtId="4" fontId="15" fillId="0" borderId="13" xfId="5" applyNumberFormat="1" applyFont="1" applyFill="1" applyBorder="1" applyAlignment="1" applyProtection="1">
      <alignment horizontal="left" vertical="center"/>
      <protection hidden="1"/>
    </xf>
    <xf numFmtId="3" fontId="12" fillId="0" borderId="1" xfId="5" applyNumberFormat="1" applyFont="1" applyFill="1" applyBorder="1" applyAlignment="1" applyProtection="1">
      <alignment horizontal="left" vertical="center"/>
      <protection hidden="1"/>
    </xf>
    <xf numFmtId="3" fontId="12" fillId="8" borderId="12" xfId="5" applyNumberFormat="1" applyFont="1" applyFill="1" applyBorder="1" applyAlignment="1" applyProtection="1">
      <alignment horizontal="center" vertical="center"/>
      <protection hidden="1"/>
    </xf>
    <xf numFmtId="3" fontId="12" fillId="8" borderId="1" xfId="5" applyNumberFormat="1" applyFont="1" applyFill="1" applyBorder="1" applyAlignment="1" applyProtection="1">
      <alignment horizontal="center" vertical="center"/>
      <protection hidden="1"/>
    </xf>
    <xf numFmtId="164" fontId="21" fillId="0" borderId="7" xfId="5" applyNumberFormat="1" applyFont="1" applyFill="1" applyBorder="1" applyAlignment="1" applyProtection="1">
      <alignment horizontal="center" vertical="center"/>
      <protection hidden="1"/>
    </xf>
    <xf numFmtId="0" fontId="14" fillId="0" borderId="13" xfId="5" applyFont="1" applyFill="1" applyBorder="1" applyAlignment="1" applyProtection="1">
      <alignment horizontal="center" vertical="center"/>
      <protection hidden="1"/>
    </xf>
    <xf numFmtId="0" fontId="12" fillId="0" borderId="0" xfId="5" applyFont="1" applyFill="1" applyBorder="1" applyProtection="1">
      <protection hidden="1"/>
    </xf>
    <xf numFmtId="0" fontId="6" fillId="3" borderId="0" xfId="5" applyFont="1" applyFill="1" applyAlignment="1" applyProtection="1">
      <alignment vertical="center"/>
      <protection hidden="1"/>
    </xf>
    <xf numFmtId="0" fontId="19" fillId="3" borderId="0" xfId="5" applyFont="1" applyFill="1" applyAlignment="1" applyProtection="1">
      <alignment vertical="center"/>
      <protection hidden="1"/>
    </xf>
    <xf numFmtId="0" fontId="19" fillId="3" borderId="0" xfId="5" applyFont="1" applyFill="1" applyProtection="1">
      <protection hidden="1"/>
    </xf>
    <xf numFmtId="3" fontId="12" fillId="0" borderId="18" xfId="5" applyNumberFormat="1" applyFont="1" applyFill="1" applyBorder="1" applyAlignment="1" applyProtection="1">
      <alignment horizontal="left" vertical="center"/>
      <protection hidden="1"/>
    </xf>
    <xf numFmtId="0" fontId="14" fillId="9" borderId="13" xfId="5" applyFont="1" applyFill="1" applyBorder="1" applyAlignment="1" applyProtection="1">
      <alignment horizontal="center" vertical="center"/>
      <protection hidden="1"/>
    </xf>
    <xf numFmtId="0" fontId="28" fillId="0" borderId="16" xfId="5" applyFont="1" applyFill="1" applyBorder="1" applyAlignment="1" applyProtection="1">
      <alignment vertical="center"/>
      <protection hidden="1"/>
    </xf>
    <xf numFmtId="0" fontId="61" fillId="0" borderId="0" xfId="5" applyFont="1" applyFill="1" applyBorder="1" applyAlignment="1" applyProtection="1">
      <alignment vertical="center"/>
      <protection hidden="1"/>
    </xf>
    <xf numFmtId="0" fontId="38" fillId="0" borderId="3" xfId="5" applyFont="1" applyFill="1" applyBorder="1" applyAlignment="1" applyProtection="1">
      <alignment horizontal="left" vertical="center"/>
      <protection hidden="1"/>
    </xf>
    <xf numFmtId="0" fontId="12" fillId="0" borderId="14" xfId="5" applyFont="1" applyFill="1" applyBorder="1" applyAlignment="1" applyProtection="1">
      <alignment horizontal="center" vertical="center"/>
      <protection hidden="1"/>
    </xf>
    <xf numFmtId="0" fontId="12" fillId="0" borderId="3" xfId="5" applyFont="1" applyFill="1" applyBorder="1" applyAlignment="1" applyProtection="1">
      <alignment horizontal="center" vertical="center"/>
      <protection hidden="1"/>
    </xf>
    <xf numFmtId="0" fontId="17" fillId="0" borderId="4" xfId="5" applyFont="1" applyFill="1" applyBorder="1" applyAlignment="1" applyProtection="1">
      <alignment vertical="center"/>
      <protection hidden="1"/>
    </xf>
    <xf numFmtId="0" fontId="14" fillId="0" borderId="4" xfId="5" applyFont="1" applyFill="1" applyBorder="1" applyAlignment="1" applyProtection="1">
      <alignment horizontal="center" vertical="center"/>
      <protection hidden="1"/>
    </xf>
    <xf numFmtId="0" fontId="28" fillId="0" borderId="0" xfId="15" applyFont="1" applyFill="1" applyBorder="1" applyAlignment="1" applyProtection="1">
      <alignment horizontal="left" vertical="center"/>
      <protection hidden="1"/>
    </xf>
    <xf numFmtId="0" fontId="19" fillId="3" borderId="0" xfId="5" applyFont="1" applyFill="1" applyAlignment="1" applyProtection="1">
      <alignment vertical="top"/>
      <protection hidden="1"/>
    </xf>
    <xf numFmtId="3" fontId="12" fillId="8" borderId="16" xfId="5" applyNumberFormat="1" applyFont="1" applyFill="1" applyBorder="1" applyAlignment="1" applyProtection="1">
      <alignment horizontal="center" vertical="center"/>
      <protection hidden="1"/>
    </xf>
    <xf numFmtId="3" fontId="12" fillId="8" borderId="18" xfId="5" applyNumberFormat="1" applyFont="1" applyFill="1" applyBorder="1" applyAlignment="1" applyProtection="1">
      <alignment horizontal="center" vertical="center"/>
      <protection hidden="1"/>
    </xf>
    <xf numFmtId="0" fontId="39" fillId="0" borderId="15" xfId="5" applyFont="1" applyFill="1" applyBorder="1" applyAlignment="1" applyProtection="1">
      <alignment horizontal="center"/>
      <protection hidden="1"/>
    </xf>
    <xf numFmtId="0" fontId="40" fillId="3" borderId="0" xfId="5" applyFont="1" applyFill="1" applyProtection="1">
      <protection hidden="1"/>
    </xf>
    <xf numFmtId="0" fontId="12" fillId="0" borderId="3" xfId="5" applyFont="1" applyBorder="1" applyAlignment="1" applyProtection="1">
      <alignment horizontal="left" vertical="center"/>
      <protection hidden="1"/>
    </xf>
    <xf numFmtId="10" fontId="12" fillId="0" borderId="19" xfId="5" applyNumberFormat="1" applyFont="1" applyFill="1" applyBorder="1" applyAlignment="1" applyProtection="1">
      <alignment horizontal="left" vertical="center"/>
      <protection hidden="1"/>
    </xf>
    <xf numFmtId="10" fontId="12" fillId="8" borderId="6" xfId="5" applyNumberFormat="1" applyFont="1" applyFill="1" applyBorder="1" applyAlignment="1" applyProtection="1">
      <alignment horizontal="center" vertical="center"/>
      <protection hidden="1"/>
    </xf>
    <xf numFmtId="10" fontId="12" fillId="8" borderId="19" xfId="5" applyNumberFormat="1" applyFont="1" applyFill="1" applyBorder="1" applyAlignment="1" applyProtection="1">
      <alignment horizontal="center" vertical="center"/>
      <protection hidden="1"/>
    </xf>
    <xf numFmtId="10" fontId="15" fillId="8" borderId="19" xfId="5" applyNumberFormat="1" applyFont="1" applyFill="1" applyBorder="1" applyAlignment="1" applyProtection="1">
      <alignment horizontal="center" vertical="center"/>
      <protection hidden="1"/>
    </xf>
    <xf numFmtId="0" fontId="28" fillId="0" borderId="15" xfId="5" applyFont="1" applyFill="1" applyBorder="1" applyAlignment="1" applyProtection="1">
      <alignment horizontal="center" vertical="center"/>
      <protection hidden="1"/>
    </xf>
    <xf numFmtId="0" fontId="28" fillId="0" borderId="16" xfId="5" applyFont="1" applyFill="1" applyBorder="1" applyAlignment="1" applyProtection="1">
      <alignment horizontal="center" vertical="center"/>
      <protection hidden="1"/>
    </xf>
    <xf numFmtId="0" fontId="31" fillId="10" borderId="15" xfId="5" applyFont="1" applyFill="1" applyBorder="1" applyAlignment="1" applyProtection="1">
      <alignment horizontal="center"/>
      <protection hidden="1"/>
    </xf>
    <xf numFmtId="0" fontId="12" fillId="0" borderId="0" xfId="5" applyFont="1" applyFill="1" applyBorder="1" applyAlignment="1" applyProtection="1">
      <alignment horizontal="center"/>
      <protection hidden="1"/>
    </xf>
    <xf numFmtId="0" fontId="12" fillId="0" borderId="13" xfId="5" applyFont="1" applyBorder="1" applyAlignment="1" applyProtection="1">
      <alignment horizontal="left" vertical="center"/>
      <protection hidden="1"/>
    </xf>
    <xf numFmtId="0" fontId="12" fillId="0" borderId="1" xfId="5" applyFont="1" applyFill="1" applyBorder="1" applyAlignment="1" applyProtection="1">
      <alignment horizontal="left" vertical="center"/>
      <protection hidden="1"/>
    </xf>
    <xf numFmtId="0" fontId="12" fillId="0" borderId="1" xfId="5" applyFont="1" applyFill="1" applyBorder="1" applyAlignment="1" applyProtection="1">
      <alignment horizontal="center" vertical="center"/>
      <protection hidden="1"/>
    </xf>
    <xf numFmtId="0" fontId="38" fillId="11" borderId="1" xfId="5" applyFont="1" applyFill="1" applyBorder="1" applyAlignment="1" applyProtection="1">
      <alignment horizontal="center" vertical="center"/>
      <protection hidden="1"/>
    </xf>
    <xf numFmtId="10" fontId="38" fillId="11" borderId="1" xfId="5" applyNumberFormat="1" applyFont="1" applyFill="1" applyBorder="1" applyAlignment="1" applyProtection="1">
      <alignment horizontal="center" vertical="center"/>
      <protection hidden="1"/>
    </xf>
    <xf numFmtId="0" fontId="17" fillId="0" borderId="1" xfId="5" applyFont="1" applyFill="1" applyBorder="1" applyAlignment="1" applyProtection="1">
      <alignment horizontal="center" vertical="center"/>
      <protection hidden="1"/>
    </xf>
    <xf numFmtId="0" fontId="39" fillId="0" borderId="15" xfId="16" applyFont="1" applyFill="1" applyBorder="1" applyAlignment="1" applyProtection="1">
      <alignment horizontal="center" vertical="center"/>
      <protection hidden="1"/>
    </xf>
    <xf numFmtId="0" fontId="39" fillId="0" borderId="16" xfId="16" applyFont="1" applyFill="1" applyBorder="1" applyAlignment="1" applyProtection="1">
      <alignment horizontal="center" vertical="center"/>
      <protection hidden="1"/>
    </xf>
    <xf numFmtId="0" fontId="39" fillId="0" borderId="4" xfId="16" applyFont="1" applyFill="1" applyBorder="1" applyAlignment="1" applyProtection="1">
      <alignment horizontal="center" vertical="center"/>
      <protection hidden="1"/>
    </xf>
    <xf numFmtId="0" fontId="39" fillId="0" borderId="0" xfId="16" applyFont="1" applyFill="1" applyBorder="1" applyAlignment="1" applyProtection="1">
      <alignment horizontal="center" vertical="center"/>
      <protection hidden="1"/>
    </xf>
    <xf numFmtId="0" fontId="38" fillId="0" borderId="18" xfId="5" applyFont="1" applyFill="1" applyBorder="1" applyAlignment="1" applyProtection="1">
      <alignment horizontal="left" vertical="center"/>
      <protection hidden="1"/>
    </xf>
    <xf numFmtId="3" fontId="39" fillId="0" borderId="15" xfId="16" applyNumberFormat="1" applyFont="1" applyFill="1" applyBorder="1" applyAlignment="1" applyProtection="1">
      <alignment horizontal="center" vertical="center"/>
      <protection hidden="1"/>
    </xf>
    <xf numFmtId="3" fontId="39" fillId="0" borderId="16" xfId="16" applyNumberFormat="1" applyFont="1" applyFill="1" applyBorder="1" applyAlignment="1" applyProtection="1">
      <alignment horizontal="center" vertical="center"/>
      <protection hidden="1"/>
    </xf>
    <xf numFmtId="3" fontId="39" fillId="8" borderId="15" xfId="16" applyNumberFormat="1" applyFont="1" applyFill="1" applyBorder="1" applyAlignment="1" applyProtection="1">
      <alignment horizontal="center" vertical="center"/>
      <protection hidden="1"/>
    </xf>
    <xf numFmtId="3" fontId="39" fillId="0" borderId="0" xfId="16" applyNumberFormat="1" applyFont="1" applyFill="1" applyBorder="1" applyAlignment="1" applyProtection="1">
      <alignment horizontal="center" vertical="center"/>
      <protection hidden="1"/>
    </xf>
    <xf numFmtId="0" fontId="41" fillId="0" borderId="0" xfId="5" applyFont="1" applyFill="1" applyBorder="1" applyProtection="1">
      <protection hidden="1"/>
    </xf>
    <xf numFmtId="0" fontId="61" fillId="0" borderId="0" xfId="5" applyFont="1" applyFill="1" applyBorder="1" applyAlignment="1" applyProtection="1">
      <alignment vertical="top"/>
      <protection hidden="1"/>
    </xf>
    <xf numFmtId="0" fontId="6" fillId="3" borderId="0" xfId="5" applyFill="1" applyAlignment="1" applyProtection="1">
      <alignment vertical="top"/>
      <protection hidden="1"/>
    </xf>
    <xf numFmtId="0" fontId="6" fillId="0" borderId="0" xfId="5" applyFill="1" applyBorder="1" applyAlignment="1" applyProtection="1">
      <alignment vertical="top"/>
      <protection hidden="1"/>
    </xf>
    <xf numFmtId="0" fontId="12" fillId="0" borderId="3" xfId="5" applyFont="1" applyBorder="1" applyAlignment="1" applyProtection="1">
      <alignment horizontal="left" vertical="top"/>
      <protection hidden="1"/>
    </xf>
    <xf numFmtId="0" fontId="12" fillId="0" borderId="0" xfId="5" applyFont="1" applyFill="1" applyBorder="1" applyAlignment="1" applyProtection="1">
      <alignment horizontal="left" vertical="top"/>
      <protection hidden="1"/>
    </xf>
    <xf numFmtId="0" fontId="12" fillId="0" borderId="14" xfId="5" applyFont="1" applyFill="1" applyBorder="1" applyAlignment="1" applyProtection="1">
      <alignment horizontal="center" vertical="top"/>
      <protection hidden="1"/>
    </xf>
    <xf numFmtId="0" fontId="12" fillId="0" borderId="0" xfId="5" applyFont="1" applyFill="1" applyBorder="1" applyAlignment="1" applyProtection="1">
      <alignment horizontal="center" vertical="top"/>
      <protection hidden="1"/>
    </xf>
    <xf numFmtId="0" fontId="17" fillId="0" borderId="4" xfId="5" applyFont="1" applyFill="1" applyBorder="1" applyAlignment="1" applyProtection="1">
      <alignment horizontal="center" vertical="top"/>
      <protection hidden="1"/>
    </xf>
    <xf numFmtId="0" fontId="14" fillId="0" borderId="4" xfId="5" applyFont="1" applyFill="1" applyBorder="1" applyAlignment="1" applyProtection="1">
      <alignment horizontal="center" vertical="top"/>
      <protection hidden="1"/>
    </xf>
    <xf numFmtId="0" fontId="28" fillId="0" borderId="15" xfId="5" applyFont="1" applyFill="1" applyBorder="1" applyAlignment="1" applyProtection="1">
      <alignment horizontal="left" vertical="top"/>
      <protection hidden="1"/>
    </xf>
    <xf numFmtId="3" fontId="28" fillId="0" borderId="15" xfId="5" applyNumberFormat="1" applyFont="1" applyFill="1" applyBorder="1" applyAlignment="1" applyProtection="1">
      <alignment horizontal="left" vertical="top"/>
      <protection hidden="1"/>
    </xf>
    <xf numFmtId="0" fontId="28" fillId="0" borderId="15" xfId="5" applyFont="1" applyFill="1" applyBorder="1" applyAlignment="1" applyProtection="1">
      <alignment vertical="top"/>
      <protection hidden="1"/>
    </xf>
    <xf numFmtId="0" fontId="28" fillId="0" borderId="16" xfId="5" applyFont="1" applyFill="1" applyBorder="1" applyAlignment="1" applyProtection="1">
      <alignment vertical="top"/>
      <protection hidden="1"/>
    </xf>
    <xf numFmtId="0" fontId="28" fillId="0" borderId="4" xfId="5" applyFont="1" applyFill="1" applyBorder="1" applyAlignment="1" applyProtection="1">
      <alignment horizontal="center" vertical="top"/>
      <protection hidden="1"/>
    </xf>
    <xf numFmtId="0" fontId="28" fillId="0" borderId="14" xfId="5" applyFont="1" applyFill="1" applyBorder="1" applyAlignment="1" applyProtection="1">
      <alignment horizontal="center" vertical="top"/>
      <protection hidden="1"/>
    </xf>
    <xf numFmtId="0" fontId="28" fillId="0" borderId="3" xfId="5" applyFont="1" applyFill="1" applyBorder="1" applyAlignment="1" applyProtection="1">
      <alignment horizontal="center" vertical="top"/>
      <protection hidden="1"/>
    </xf>
    <xf numFmtId="0" fontId="12" fillId="0" borderId="0" xfId="5" applyFont="1" applyFill="1" applyBorder="1" applyAlignment="1" applyProtection="1">
      <alignment vertical="top"/>
      <protection hidden="1"/>
    </xf>
    <xf numFmtId="0" fontId="6" fillId="3" borderId="0" xfId="5" applyFill="1" applyBorder="1" applyProtection="1">
      <protection hidden="1"/>
    </xf>
    <xf numFmtId="0" fontId="6" fillId="0" borderId="0" xfId="5" applyFill="1" applyBorder="1" applyAlignment="1" applyProtection="1">
      <protection hidden="1"/>
    </xf>
    <xf numFmtId="0" fontId="12" fillId="0" borderId="0" xfId="5" applyFont="1" applyFill="1" applyBorder="1" applyAlignment="1" applyProtection="1">
      <protection hidden="1"/>
    </xf>
    <xf numFmtId="0" fontId="45" fillId="3" borderId="0" xfId="5" applyFont="1" applyFill="1" applyBorder="1" applyAlignment="1" applyProtection="1">
      <alignment vertical="center"/>
      <protection hidden="1"/>
    </xf>
    <xf numFmtId="0" fontId="12" fillId="8" borderId="6" xfId="5" applyFont="1" applyFill="1" applyBorder="1" applyAlignment="1" applyProtection="1">
      <alignment horizontal="center" vertical="center"/>
      <protection hidden="1"/>
    </xf>
    <xf numFmtId="0" fontId="12" fillId="8" borderId="19" xfId="5" applyFont="1" applyFill="1" applyBorder="1" applyAlignment="1" applyProtection="1">
      <alignment horizontal="center" vertical="center"/>
      <protection hidden="1"/>
    </xf>
    <xf numFmtId="0" fontId="14" fillId="5" borderId="17" xfId="5" applyFont="1" applyFill="1" applyBorder="1" applyAlignment="1" applyProtection="1">
      <alignment horizontal="center" vertical="center"/>
      <protection hidden="1"/>
    </xf>
    <xf numFmtId="0" fontId="18" fillId="0" borderId="0" xfId="5" applyFont="1" applyFill="1" applyBorder="1" applyAlignment="1" applyProtection="1">
      <alignment vertical="center"/>
      <protection hidden="1"/>
    </xf>
    <xf numFmtId="0" fontId="32" fillId="0" borderId="0" xfId="5" applyFont="1" applyFill="1" applyBorder="1" applyProtection="1">
      <protection hidden="1"/>
    </xf>
    <xf numFmtId="0" fontId="21" fillId="4" borderId="7" xfId="5" applyFont="1" applyFill="1" applyBorder="1" applyAlignment="1" applyProtection="1">
      <alignment horizontal="center" vertical="center"/>
      <protection hidden="1"/>
    </xf>
    <xf numFmtId="165" fontId="21" fillId="4" borderId="17" xfId="5" applyNumberFormat="1" applyFont="1" applyFill="1" applyBorder="1" applyAlignment="1" applyProtection="1">
      <alignment horizontal="center" vertical="center"/>
      <protection hidden="1"/>
    </xf>
    <xf numFmtId="0" fontId="14" fillId="5" borderId="7" xfId="5" applyFont="1" applyFill="1" applyBorder="1" applyAlignment="1" applyProtection="1">
      <alignment horizontal="center" vertical="center"/>
      <protection hidden="1"/>
    </xf>
    <xf numFmtId="10" fontId="14" fillId="12" borderId="7" xfId="5" applyNumberFormat="1" applyFont="1" applyFill="1" applyBorder="1" applyAlignment="1" applyProtection="1">
      <alignment horizontal="center" vertical="center"/>
      <protection hidden="1"/>
    </xf>
    <xf numFmtId="0" fontId="21" fillId="4" borderId="12" xfId="5" applyFont="1" applyFill="1" applyBorder="1" applyAlignment="1" applyProtection="1">
      <alignment horizontal="center" vertical="center"/>
      <protection hidden="1"/>
    </xf>
    <xf numFmtId="0" fontId="21" fillId="4" borderId="13" xfId="5" applyFont="1" applyFill="1" applyBorder="1" applyAlignment="1" applyProtection="1">
      <alignment horizontal="center" vertical="center"/>
      <protection hidden="1"/>
    </xf>
    <xf numFmtId="10" fontId="12" fillId="0" borderId="0" xfId="5" applyNumberFormat="1" applyFont="1" applyFill="1" applyBorder="1" applyAlignment="1" applyProtection="1">
      <alignment horizontal="left" vertical="center"/>
      <protection hidden="1"/>
    </xf>
    <xf numFmtId="0" fontId="49" fillId="0" borderId="0" xfId="5" applyFont="1" applyFill="1" applyBorder="1" applyAlignment="1" applyProtection="1">
      <alignment horizontal="right" vertical="center"/>
      <protection hidden="1"/>
    </xf>
    <xf numFmtId="10" fontId="49" fillId="9" borderId="7" xfId="5" applyNumberFormat="1" applyFont="1" applyFill="1" applyBorder="1" applyAlignment="1" applyProtection="1">
      <alignment horizontal="center" vertical="center"/>
      <protection hidden="1"/>
    </xf>
    <xf numFmtId="0" fontId="6" fillId="0" borderId="0" xfId="5" applyFill="1" applyBorder="1" applyAlignment="1" applyProtection="1">
      <alignment horizontal="left" vertical="center"/>
      <protection hidden="1"/>
    </xf>
    <xf numFmtId="0" fontId="6" fillId="0" borderId="0" xfId="5" applyFill="1" applyBorder="1" applyAlignment="1" applyProtection="1">
      <alignment horizontal="left" vertical="top"/>
      <protection hidden="1"/>
    </xf>
    <xf numFmtId="0" fontId="28" fillId="0" borderId="0" xfId="5" applyFont="1" applyFill="1" applyBorder="1" applyAlignment="1" applyProtection="1">
      <alignment horizontal="left" vertical="center"/>
      <protection hidden="1"/>
    </xf>
    <xf numFmtId="0" fontId="28" fillId="0" borderId="0" xfId="5" applyFont="1" applyFill="1" applyBorder="1" applyAlignment="1" applyProtection="1">
      <alignment horizontal="center" vertical="center"/>
      <protection hidden="1"/>
    </xf>
    <xf numFmtId="0" fontId="25" fillId="0" borderId="0" xfId="5" applyFont="1" applyFill="1" applyBorder="1" applyAlignment="1" applyProtection="1">
      <alignment horizontal="left" vertical="center"/>
      <protection hidden="1"/>
    </xf>
    <xf numFmtId="0" fontId="38" fillId="0" borderId="0" xfId="5" applyFont="1" applyFill="1" applyBorder="1" applyAlignment="1" applyProtection="1">
      <alignment horizontal="left" vertical="center"/>
      <protection hidden="1"/>
    </xf>
    <xf numFmtId="0" fontId="38" fillId="0" borderId="0" xfId="5" applyFont="1" applyFill="1" applyBorder="1" applyAlignment="1" applyProtection="1">
      <alignment vertical="center"/>
      <protection hidden="1"/>
    </xf>
    <xf numFmtId="0" fontId="38" fillId="0" borderId="0" xfId="5" applyFont="1" applyFill="1" applyBorder="1" applyAlignment="1" applyProtection="1">
      <alignment horizontal="center" vertical="center"/>
      <protection hidden="1"/>
    </xf>
    <xf numFmtId="0" fontId="44" fillId="0" borderId="0" xfId="5" applyFont="1" applyFill="1" applyBorder="1" applyAlignment="1" applyProtection="1">
      <alignment horizontal="left" vertical="center"/>
      <protection hidden="1"/>
    </xf>
    <xf numFmtId="0" fontId="44" fillId="0" borderId="0" xfId="5" applyFont="1" applyFill="1" applyBorder="1" applyAlignment="1" applyProtection="1">
      <alignment horizontal="left"/>
      <protection hidden="1"/>
    </xf>
    <xf numFmtId="0" fontId="44" fillId="0" borderId="0" xfId="5" applyFont="1" applyFill="1" applyBorder="1" applyProtection="1">
      <protection hidden="1"/>
    </xf>
    <xf numFmtId="0" fontId="28" fillId="0" borderId="0" xfId="5" applyFont="1" applyFill="1" applyBorder="1" applyAlignment="1" applyProtection="1">
      <alignment horizontal="left" vertical="top"/>
      <protection hidden="1"/>
    </xf>
    <xf numFmtId="0" fontId="62" fillId="0" borderId="0" xfId="5" applyFont="1" applyFill="1" applyBorder="1" applyAlignment="1" applyProtection="1">
      <alignment horizontal="left"/>
      <protection hidden="1"/>
    </xf>
    <xf numFmtId="3" fontId="6" fillId="0" borderId="0" xfId="5" applyNumberFormat="1" applyFill="1" applyBorder="1" applyAlignment="1" applyProtection="1">
      <alignment horizontal="center"/>
      <protection hidden="1"/>
    </xf>
    <xf numFmtId="0" fontId="6" fillId="0" borderId="0" xfId="5" applyFill="1" applyBorder="1" applyAlignment="1" applyProtection="1">
      <alignment horizontal="center"/>
      <protection hidden="1"/>
    </xf>
    <xf numFmtId="0" fontId="27" fillId="0" borderId="0" xfId="5" applyFont="1" applyFill="1" applyBorder="1" applyAlignment="1" applyProtection="1">
      <alignment horizontal="left"/>
      <protection hidden="1"/>
    </xf>
    <xf numFmtId="0" fontId="63" fillId="0" borderId="0" xfId="5" applyFont="1" applyFill="1" applyBorder="1" applyAlignment="1" applyProtection="1">
      <alignment horizontal="center"/>
      <protection hidden="1"/>
    </xf>
    <xf numFmtId="0" fontId="64" fillId="15" borderId="0" xfId="5" applyFont="1" applyFill="1" applyBorder="1" applyAlignment="1" applyProtection="1">
      <alignment horizontal="center" vertical="center"/>
      <protection hidden="1"/>
    </xf>
    <xf numFmtId="0" fontId="65" fillId="0" borderId="0" xfId="5" applyFont="1" applyFill="1" applyBorder="1" applyAlignment="1" applyProtection="1">
      <alignment horizontal="left" vertical="center"/>
      <protection hidden="1"/>
    </xf>
    <xf numFmtId="0" fontId="66" fillId="16" borderId="0" xfId="5" applyFont="1" applyFill="1" applyBorder="1" applyAlignment="1" applyProtection="1">
      <alignment horizontal="center" vertical="center"/>
      <protection hidden="1"/>
    </xf>
    <xf numFmtId="0" fontId="66" fillId="17" borderId="0" xfId="5" applyFont="1" applyFill="1" applyBorder="1" applyAlignment="1" applyProtection="1">
      <alignment horizontal="center" vertical="center"/>
      <protection hidden="1"/>
    </xf>
    <xf numFmtId="0" fontId="66" fillId="9" borderId="0" xfId="5" applyFont="1" applyFill="1" applyBorder="1" applyAlignment="1" applyProtection="1">
      <alignment horizontal="center" vertical="center"/>
      <protection hidden="1"/>
    </xf>
    <xf numFmtId="0" fontId="66" fillId="18" borderId="0" xfId="5" applyFont="1" applyFill="1" applyBorder="1" applyAlignment="1" applyProtection="1">
      <alignment horizontal="center" vertical="center"/>
      <protection hidden="1"/>
    </xf>
    <xf numFmtId="0" fontId="66" fillId="19" borderId="0" xfId="5" applyFont="1" applyFill="1" applyBorder="1" applyAlignment="1" applyProtection="1">
      <alignment horizontal="center" vertical="center"/>
      <protection hidden="1"/>
    </xf>
    <xf numFmtId="0" fontId="46" fillId="0" borderId="0" xfId="16" applyFont="1" applyFill="1" applyBorder="1" applyAlignment="1" applyProtection="1">
      <alignment horizontal="center" vertical="top"/>
      <protection hidden="1"/>
    </xf>
    <xf numFmtId="3" fontId="14" fillId="0" borderId="0" xfId="5" applyNumberFormat="1" applyFont="1" applyFill="1" applyBorder="1" applyAlignment="1" applyProtection="1">
      <alignment horizontal="center"/>
      <protection hidden="1"/>
    </xf>
    <xf numFmtId="9" fontId="60" fillId="0" borderId="0" xfId="5" applyNumberFormat="1" applyFont="1" applyBorder="1" applyAlignment="1" applyProtection="1">
      <alignment horizontal="center" textRotation="90" wrapText="1"/>
      <protection hidden="1"/>
    </xf>
    <xf numFmtId="9" fontId="61" fillId="0" borderId="0" xfId="5" applyNumberFormat="1" applyFont="1" applyBorder="1" applyAlignment="1" applyProtection="1">
      <alignment horizontal="center" textRotation="90" wrapText="1"/>
      <protection hidden="1"/>
    </xf>
    <xf numFmtId="0" fontId="65" fillId="0" borderId="0" xfId="5" applyFont="1" applyFill="1" applyBorder="1" applyAlignment="1" applyProtection="1">
      <alignment horizontal="left" vertical="top"/>
      <protection hidden="1"/>
    </xf>
    <xf numFmtId="0" fontId="65" fillId="0" borderId="0" xfId="5" applyFont="1" applyAlignment="1" applyProtection="1">
      <alignment vertical="top"/>
      <protection hidden="1"/>
    </xf>
    <xf numFmtId="0" fontId="9" fillId="0" borderId="0" xfId="5" applyFont="1" applyFill="1" applyBorder="1" applyProtection="1">
      <protection hidden="1"/>
    </xf>
    <xf numFmtId="0" fontId="67" fillId="19" borderId="0" xfId="5" applyFont="1" applyFill="1" applyAlignment="1" applyProtection="1">
      <alignment horizontal="center"/>
      <protection hidden="1"/>
    </xf>
    <xf numFmtId="0" fontId="67" fillId="0" borderId="0" xfId="5" applyFont="1" applyAlignment="1" applyProtection="1">
      <alignment horizontal="center"/>
      <protection hidden="1"/>
    </xf>
    <xf numFmtId="0" fontId="67" fillId="18" borderId="0" xfId="5" applyFont="1" applyFill="1" applyAlignment="1" applyProtection="1">
      <alignment horizontal="center"/>
      <protection hidden="1"/>
    </xf>
    <xf numFmtId="0" fontId="67" fillId="9" borderId="29" xfId="5" applyFont="1" applyFill="1" applyBorder="1" applyAlignment="1" applyProtection="1">
      <alignment horizontal="center"/>
      <protection hidden="1"/>
    </xf>
    <xf numFmtId="0" fontId="67" fillId="20" borderId="0" xfId="5" applyFont="1" applyFill="1" applyAlignment="1" applyProtection="1">
      <alignment horizontal="center"/>
      <protection hidden="1"/>
    </xf>
    <xf numFmtId="0" fontId="67" fillId="16" borderId="0" xfId="5" applyFont="1" applyFill="1" applyAlignment="1" applyProtection="1">
      <alignment horizontal="center"/>
      <protection hidden="1"/>
    </xf>
    <xf numFmtId="0" fontId="67" fillId="15" borderId="0" xfId="5" applyFont="1" applyFill="1" applyAlignment="1" applyProtection="1">
      <alignment horizontal="center"/>
      <protection hidden="1"/>
    </xf>
    <xf numFmtId="0" fontId="59" fillId="19" borderId="0" xfId="5" applyFont="1" applyFill="1" applyAlignment="1" applyProtection="1">
      <alignment horizontal="center"/>
      <protection hidden="1"/>
    </xf>
    <xf numFmtId="0" fontId="59" fillId="18" borderId="0" xfId="5" applyFont="1" applyFill="1" applyAlignment="1" applyProtection="1">
      <alignment horizontal="center"/>
      <protection hidden="1"/>
    </xf>
    <xf numFmtId="0" fontId="67" fillId="9" borderId="30" xfId="5" applyFont="1" applyFill="1" applyBorder="1" applyAlignment="1" applyProtection="1">
      <alignment horizontal="center"/>
      <protection hidden="1"/>
    </xf>
    <xf numFmtId="0" fontId="59" fillId="20" borderId="0" xfId="5" applyFont="1" applyFill="1" applyAlignment="1" applyProtection="1">
      <alignment horizontal="center"/>
      <protection hidden="1"/>
    </xf>
    <xf numFmtId="0" fontId="65" fillId="20" borderId="0" xfId="5" applyFont="1" applyFill="1" applyAlignment="1" applyProtection="1">
      <alignment horizontal="center"/>
      <protection hidden="1"/>
    </xf>
    <xf numFmtId="0" fontId="59" fillId="16" borderId="0" xfId="5" applyFont="1" applyFill="1" applyAlignment="1" applyProtection="1">
      <alignment horizontal="center"/>
      <protection hidden="1"/>
    </xf>
    <xf numFmtId="0" fontId="59" fillId="0" borderId="0" xfId="5" applyFont="1" applyAlignment="1" applyProtection="1">
      <alignment horizontal="center"/>
      <protection hidden="1"/>
    </xf>
    <xf numFmtId="0" fontId="59" fillId="15" borderId="0" xfId="5" applyFont="1" applyFill="1" applyAlignment="1" applyProtection="1">
      <alignment horizontal="center"/>
      <protection hidden="1"/>
    </xf>
    <xf numFmtId="0" fontId="65" fillId="0" borderId="0" xfId="5" applyFont="1" applyFill="1" applyBorder="1" applyAlignment="1" applyProtection="1">
      <alignment horizontal="center"/>
      <protection hidden="1"/>
    </xf>
    <xf numFmtId="0" fontId="6" fillId="19" borderId="0" xfId="5" applyFill="1" applyBorder="1" applyAlignment="1" applyProtection="1">
      <alignment horizontal="center"/>
      <protection hidden="1"/>
    </xf>
    <xf numFmtId="0" fontId="6" fillId="18" borderId="0" xfId="5" applyFill="1" applyBorder="1" applyAlignment="1" applyProtection="1">
      <alignment horizontal="center"/>
      <protection hidden="1"/>
    </xf>
    <xf numFmtId="0" fontId="9" fillId="0" borderId="0" xfId="5" applyFont="1" applyFill="1" applyBorder="1" applyAlignment="1" applyProtection="1">
      <alignment horizontal="center"/>
      <protection hidden="1"/>
    </xf>
    <xf numFmtId="0" fontId="20" fillId="9" borderId="31" xfId="5" applyFont="1" applyFill="1" applyBorder="1" applyAlignment="1" applyProtection="1">
      <alignment horizontal="center"/>
      <protection hidden="1"/>
    </xf>
    <xf numFmtId="0" fontId="11" fillId="20" borderId="0" xfId="5" applyFont="1" applyFill="1" applyBorder="1" applyAlignment="1" applyProtection="1">
      <alignment horizontal="center"/>
      <protection hidden="1"/>
    </xf>
    <xf numFmtId="0" fontId="6" fillId="20" borderId="0" xfId="5" applyFill="1" applyBorder="1" applyAlignment="1" applyProtection="1">
      <alignment horizontal="center"/>
      <protection hidden="1"/>
    </xf>
    <xf numFmtId="0" fontId="6" fillId="16" borderId="0" xfId="5" applyFill="1" applyBorder="1" applyAlignment="1" applyProtection="1">
      <alignment horizontal="center"/>
      <protection hidden="1"/>
    </xf>
    <xf numFmtId="0" fontId="6" fillId="15" borderId="0" xfId="5" applyFill="1" applyBorder="1" applyAlignment="1" applyProtection="1">
      <alignment horizontal="center"/>
      <protection hidden="1"/>
    </xf>
    <xf numFmtId="0" fontId="68" fillId="0" borderId="0" xfId="14" applyFont="1" applyFill="1" applyBorder="1" applyAlignment="1" applyProtection="1">
      <alignment horizontal="left" vertical="center"/>
      <protection hidden="1"/>
    </xf>
    <xf numFmtId="0" fontId="69" fillId="0" borderId="0" xfId="16" applyFont="1" applyFill="1" applyBorder="1" applyAlignment="1" applyProtection="1">
      <alignment horizontal="center" vertical="center"/>
      <protection hidden="1"/>
    </xf>
    <xf numFmtId="0" fontId="68" fillId="0" borderId="0" xfId="14" applyFont="1" applyFill="1" applyBorder="1" applyAlignment="1" applyProtection="1">
      <alignment horizontal="center" vertical="center"/>
      <protection hidden="1"/>
    </xf>
    <xf numFmtId="0" fontId="56" fillId="0" borderId="0" xfId="5" applyFont="1" applyFill="1" applyBorder="1" applyAlignment="1" applyProtection="1">
      <alignment horizontal="left" vertical="center"/>
      <protection hidden="1"/>
    </xf>
    <xf numFmtId="3" fontId="70" fillId="0" borderId="0" xfId="16" applyNumberFormat="1" applyFont="1" applyFill="1" applyBorder="1" applyAlignment="1" applyProtection="1">
      <alignment horizontal="center" vertical="center"/>
      <protection hidden="1"/>
    </xf>
    <xf numFmtId="0" fontId="70" fillId="0" borderId="0" xfId="16" applyFont="1" applyFill="1" applyBorder="1" applyAlignment="1" applyProtection="1">
      <alignment horizontal="center" vertical="center"/>
      <protection hidden="1"/>
    </xf>
    <xf numFmtId="0" fontId="71" fillId="0" borderId="0" xfId="5" applyFont="1" applyFill="1" applyBorder="1" applyAlignment="1" applyProtection="1">
      <alignment horizontal="left" vertical="center"/>
      <protection hidden="1"/>
    </xf>
    <xf numFmtId="10" fontId="70" fillId="0" borderId="0" xfId="16" applyNumberFormat="1" applyFont="1" applyFill="1" applyBorder="1" applyAlignment="1" applyProtection="1">
      <alignment horizontal="center" vertical="center"/>
      <protection hidden="1"/>
    </xf>
    <xf numFmtId="0" fontId="72" fillId="0" borderId="0" xfId="16" applyFont="1" applyFill="1" applyBorder="1" applyAlignment="1" applyProtection="1">
      <alignment horizontal="center" vertical="center"/>
      <protection hidden="1"/>
    </xf>
    <xf numFmtId="0" fontId="9" fillId="0" borderId="0" xfId="5" applyFont="1" applyProtection="1">
      <protection hidden="1"/>
    </xf>
    <xf numFmtId="0" fontId="10" fillId="0" borderId="0" xfId="5" applyFont="1" applyProtection="1">
      <protection hidden="1"/>
    </xf>
    <xf numFmtId="0" fontId="11" fillId="0" borderId="0" xfId="5" applyFont="1" applyProtection="1">
      <protection hidden="1"/>
    </xf>
    <xf numFmtId="0" fontId="26" fillId="0" borderId="0" xfId="5" applyFont="1" applyAlignment="1" applyProtection="1">
      <alignment horizontal="center" vertical="center"/>
      <protection hidden="1"/>
    </xf>
    <xf numFmtId="0" fontId="73" fillId="0" borderId="0" xfId="5" applyFont="1" applyFill="1" applyBorder="1" applyAlignment="1" applyProtection="1">
      <alignment horizontal="center" vertical="center"/>
      <protection hidden="1"/>
    </xf>
    <xf numFmtId="0" fontId="12" fillId="0" borderId="0" xfId="5" applyFont="1" applyAlignment="1" applyProtection="1">
      <alignment horizontal="center"/>
      <protection hidden="1"/>
    </xf>
    <xf numFmtId="0" fontId="44" fillId="0" borderId="0" xfId="5" applyFont="1" applyBorder="1" applyAlignment="1" applyProtection="1">
      <alignment vertical="center"/>
      <protection hidden="1"/>
    </xf>
    <xf numFmtId="4" fontId="42" fillId="3" borderId="21" xfId="5" applyNumberFormat="1" applyFont="1" applyFill="1" applyBorder="1" applyAlignment="1" applyProtection="1">
      <alignment horizontal="center" vertical="center"/>
      <protection hidden="1"/>
    </xf>
    <xf numFmtId="0" fontId="77" fillId="0" borderId="0" xfId="5" applyFont="1" applyBorder="1" applyAlignment="1" applyProtection="1">
      <alignment horizontal="left" vertical="top"/>
    </xf>
    <xf numFmtId="0" fontId="44" fillId="0" borderId="0" xfId="5" applyFont="1" applyBorder="1" applyAlignment="1" applyProtection="1">
      <alignment horizontal="left" vertical="center"/>
      <protection locked="0"/>
    </xf>
    <xf numFmtId="0" fontId="17" fillId="0" borderId="0" xfId="5" applyFont="1" applyFill="1" applyBorder="1" applyAlignment="1" applyProtection="1">
      <alignment vertical="center" wrapText="1"/>
      <protection hidden="1"/>
    </xf>
    <xf numFmtId="0" fontId="12" fillId="0" borderId="0" xfId="5" applyFont="1" applyAlignment="1" applyProtection="1">
      <alignment vertical="center"/>
      <protection hidden="1"/>
    </xf>
    <xf numFmtId="0" fontId="6" fillId="7" borderId="11" xfId="15" applyFont="1" applyFill="1" applyBorder="1" applyAlignment="1" applyProtection="1">
      <alignment horizontal="left" vertical="center"/>
      <protection locked="0" hidden="1"/>
    </xf>
    <xf numFmtId="0" fontId="3" fillId="7" borderId="28" xfId="15" applyFont="1" applyFill="1" applyBorder="1" applyAlignment="1" applyProtection="1">
      <alignment horizontal="left" vertical="center"/>
      <protection locked="0" hidden="1"/>
    </xf>
    <xf numFmtId="0" fontId="6" fillId="7" borderId="28" xfId="15" applyFont="1" applyFill="1" applyBorder="1" applyAlignment="1" applyProtection="1">
      <alignment horizontal="left" vertical="center"/>
      <protection locked="0" hidden="1"/>
    </xf>
    <xf numFmtId="0" fontId="54" fillId="14" borderId="8" xfId="5" applyFont="1" applyFill="1" applyBorder="1" applyAlignment="1" applyProtection="1">
      <alignment horizontal="center" vertical="center"/>
      <protection hidden="1"/>
    </xf>
    <xf numFmtId="0" fontId="54" fillId="14" borderId="10" xfId="5" applyFont="1" applyFill="1" applyBorder="1" applyAlignment="1" applyProtection="1">
      <alignment horizontal="center" vertical="center"/>
      <protection hidden="1"/>
    </xf>
    <xf numFmtId="0" fontId="25" fillId="0" borderId="27" xfId="5" applyFont="1" applyFill="1" applyBorder="1" applyAlignment="1" applyProtection="1">
      <alignment horizontal="center" vertical="center"/>
      <protection hidden="1"/>
    </xf>
    <xf numFmtId="0" fontId="10" fillId="0" borderId="0" xfId="5" applyFont="1" applyFill="1" applyBorder="1" applyAlignment="1" applyProtection="1">
      <alignment horizontal="center" vertical="center"/>
      <protection hidden="1"/>
    </xf>
    <xf numFmtId="0" fontId="25" fillId="0" borderId="0" xfId="5" applyFont="1" applyFill="1" applyBorder="1" applyAlignment="1" applyProtection="1">
      <alignment horizontal="center" vertical="center"/>
      <protection hidden="1"/>
    </xf>
    <xf numFmtId="4" fontId="43" fillId="4" borderId="22" xfId="5" applyNumberFormat="1" applyFont="1" applyFill="1" applyBorder="1" applyAlignment="1" applyProtection="1">
      <alignment horizontal="left" vertical="center"/>
      <protection hidden="1"/>
    </xf>
    <xf numFmtId="0" fontId="44" fillId="4" borderId="23" xfId="5" applyFont="1" applyFill="1" applyBorder="1" applyAlignment="1" applyProtection="1">
      <alignment horizontal="left"/>
      <protection hidden="1"/>
    </xf>
    <xf numFmtId="0" fontId="44" fillId="4" borderId="24" xfId="5" applyFont="1" applyFill="1" applyBorder="1" applyAlignment="1" applyProtection="1">
      <alignment horizontal="left"/>
      <protection hidden="1"/>
    </xf>
    <xf numFmtId="0" fontId="77" fillId="0" borderId="0" xfId="5" applyFont="1" applyFill="1" applyBorder="1" applyAlignment="1" applyProtection="1">
      <alignment horizontal="left" vertical="center" wrapText="1"/>
      <protection hidden="1"/>
    </xf>
    <xf numFmtId="0" fontId="65" fillId="0" borderId="0" xfId="5" applyFont="1" applyAlignment="1" applyProtection="1">
      <alignment vertical="center"/>
      <protection hidden="1"/>
    </xf>
    <xf numFmtId="0" fontId="33" fillId="7" borderId="8" xfId="5" applyFont="1" applyFill="1" applyBorder="1" applyAlignment="1" applyProtection="1">
      <alignment horizontal="center" vertical="center"/>
      <protection locked="0" hidden="1"/>
    </xf>
    <xf numFmtId="0" fontId="6" fillId="7" borderId="10" xfId="5" applyFill="1" applyBorder="1" applyAlignment="1" applyProtection="1">
      <protection locked="0" hidden="1"/>
    </xf>
    <xf numFmtId="0" fontId="47" fillId="0" borderId="0" xfId="5" applyFont="1" applyFill="1" applyBorder="1" applyAlignment="1" applyProtection="1">
      <alignment horizontal="center" vertical="center"/>
      <protection hidden="1"/>
    </xf>
    <xf numFmtId="0" fontId="4" fillId="0" borderId="0" xfId="14" applyAlignment="1" applyProtection="1">
      <alignment horizontal="center" vertical="center"/>
      <protection hidden="1"/>
    </xf>
    <xf numFmtId="0" fontId="29" fillId="0" borderId="0" xfId="5" applyFont="1" applyFill="1" applyBorder="1" applyAlignment="1" applyProtection="1">
      <alignment horizontal="center"/>
      <protection hidden="1"/>
    </xf>
    <xf numFmtId="0" fontId="65" fillId="0" borderId="0" xfId="5" applyFont="1" applyProtection="1">
      <protection hidden="1"/>
    </xf>
    <xf numFmtId="0" fontId="12" fillId="7" borderId="0" xfId="5" applyFont="1" applyFill="1" applyBorder="1" applyAlignment="1" applyProtection="1">
      <alignment horizontal="left" vertical="center" wrapText="1"/>
      <protection hidden="1"/>
    </xf>
    <xf numFmtId="0" fontId="6" fillId="0" borderId="0" xfId="5" applyFont="1" applyAlignment="1" applyProtection="1">
      <alignment horizontal="left" vertical="center" wrapText="1"/>
      <protection hidden="1"/>
    </xf>
    <xf numFmtId="0" fontId="81" fillId="0" borderId="20" xfId="5" applyFont="1" applyFill="1" applyBorder="1" applyAlignment="1" applyProtection="1">
      <alignment horizontal="left" vertical="top"/>
      <protection hidden="1"/>
    </xf>
    <xf numFmtId="0" fontId="50" fillId="13" borderId="0" xfId="16" applyFont="1" applyFill="1" applyBorder="1" applyAlignment="1" applyProtection="1">
      <alignment horizontal="left" vertical="center"/>
      <protection hidden="1"/>
    </xf>
    <xf numFmtId="0" fontId="6" fillId="0" borderId="0" xfId="5" applyAlignment="1" applyProtection="1">
      <alignment vertical="center"/>
      <protection hidden="1"/>
    </xf>
    <xf numFmtId="0" fontId="9" fillId="3" borderId="0" xfId="5" applyFont="1" applyFill="1" applyBorder="1" applyAlignment="1" applyProtection="1">
      <alignment vertical="center"/>
      <protection hidden="1"/>
    </xf>
    <xf numFmtId="0" fontId="9" fillId="3" borderId="0" xfId="5" applyFont="1" applyFill="1" applyAlignment="1" applyProtection="1">
      <protection hidden="1"/>
    </xf>
    <xf numFmtId="0" fontId="19" fillId="3" borderId="0" xfId="5" applyFont="1" applyFill="1" applyBorder="1" applyAlignment="1" applyProtection="1">
      <alignment vertical="center"/>
      <protection hidden="1"/>
    </xf>
    <xf numFmtId="0" fontId="19" fillId="3" borderId="0" xfId="5" applyFont="1" applyFill="1" applyAlignment="1" applyProtection="1">
      <alignment vertical="center"/>
      <protection hidden="1"/>
    </xf>
    <xf numFmtId="0" fontId="19" fillId="3" borderId="0" xfId="5" applyFont="1" applyFill="1" applyAlignment="1" applyProtection="1">
      <protection hidden="1"/>
    </xf>
    <xf numFmtId="0" fontId="19" fillId="3" borderId="0" xfId="5" applyFont="1" applyFill="1" applyBorder="1" applyAlignment="1" applyProtection="1">
      <alignment vertical="top"/>
      <protection hidden="1"/>
    </xf>
    <xf numFmtId="0" fontId="19" fillId="3" borderId="0" xfId="5" applyFont="1" applyFill="1" applyAlignment="1" applyProtection="1">
      <alignment vertical="top"/>
      <protection hidden="1"/>
    </xf>
    <xf numFmtId="0" fontId="18" fillId="0" borderId="0" xfId="5" applyFont="1" applyFill="1" applyBorder="1" applyAlignment="1" applyProtection="1">
      <alignment horizontal="left" vertical="top" wrapText="1"/>
      <protection hidden="1"/>
    </xf>
    <xf numFmtId="0" fontId="6" fillId="0" borderId="0" xfId="5" applyAlignment="1" applyProtection="1">
      <alignment vertical="top"/>
      <protection hidden="1"/>
    </xf>
    <xf numFmtId="0" fontId="37" fillId="0" borderId="20" xfId="5" applyFont="1" applyFill="1" applyBorder="1" applyAlignment="1" applyProtection="1">
      <alignment horizontal="center" vertical="top"/>
      <protection hidden="1"/>
    </xf>
    <xf numFmtId="0" fontId="23" fillId="7" borderId="8" xfId="14" applyFont="1" applyFill="1" applyBorder="1" applyAlignment="1" applyProtection="1">
      <alignment horizontal="center" vertical="center" wrapText="1"/>
      <protection locked="0" hidden="1"/>
    </xf>
    <xf numFmtId="0" fontId="6" fillId="7" borderId="10" xfId="5" applyFill="1" applyBorder="1" applyAlignment="1" applyProtection="1">
      <alignment vertical="center"/>
      <protection locked="0" hidden="1"/>
    </xf>
    <xf numFmtId="0" fontId="79" fillId="0" borderId="1" xfId="5" applyFont="1" applyBorder="1" applyAlignment="1" applyProtection="1">
      <alignment horizontal="center"/>
      <protection hidden="1"/>
    </xf>
    <xf numFmtId="0" fontId="77" fillId="0" borderId="33" xfId="5" applyFont="1" applyBorder="1" applyAlignment="1" applyProtection="1">
      <alignment horizontal="left" vertical="center" wrapText="1"/>
      <protection hidden="1"/>
    </xf>
    <xf numFmtId="0" fontId="4" fillId="0" borderId="33" xfId="14" applyBorder="1" applyAlignment="1" applyProtection="1">
      <alignment vertical="center"/>
      <protection hidden="1"/>
    </xf>
    <xf numFmtId="0" fontId="18" fillId="0" borderId="0" xfId="5" applyFont="1" applyBorder="1" applyAlignment="1" applyProtection="1">
      <alignment horizontal="left" vertical="center" wrapText="1"/>
      <protection hidden="1"/>
    </xf>
    <xf numFmtId="0" fontId="19" fillId="0" borderId="0" xfId="5" applyFont="1" applyBorder="1" applyAlignment="1" applyProtection="1">
      <alignment horizontal="left" vertical="center" wrapText="1"/>
      <protection hidden="1"/>
    </xf>
    <xf numFmtId="0" fontId="19" fillId="0" borderId="0" xfId="5" applyFont="1" applyAlignment="1" applyProtection="1">
      <alignment vertical="center" wrapText="1"/>
      <protection hidden="1"/>
    </xf>
    <xf numFmtId="0" fontId="17" fillId="3" borderId="5" xfId="5" applyFont="1" applyFill="1" applyBorder="1" applyAlignment="1" applyProtection="1">
      <alignment horizontal="center" textRotation="90"/>
      <protection hidden="1"/>
    </xf>
    <xf numFmtId="0" fontId="17" fillId="0" borderId="3" xfId="5" applyFont="1" applyBorder="1" applyAlignment="1" applyProtection="1">
      <alignment horizontal="center" textRotation="90"/>
      <protection hidden="1"/>
    </xf>
    <xf numFmtId="0" fontId="17" fillId="3" borderId="2" xfId="5" applyFont="1" applyFill="1" applyBorder="1" applyAlignment="1" applyProtection="1">
      <alignment horizontal="center" textRotation="90"/>
      <protection hidden="1"/>
    </xf>
    <xf numFmtId="0" fontId="17" fillId="0" borderId="4" xfId="5" applyFont="1" applyBorder="1" applyAlignment="1" applyProtection="1">
      <alignment horizontal="center" textRotation="90"/>
      <protection hidden="1"/>
    </xf>
    <xf numFmtId="0" fontId="65" fillId="7" borderId="8" xfId="5" applyFont="1" applyFill="1" applyBorder="1" applyAlignment="1" applyProtection="1">
      <alignment vertical="center" wrapText="1"/>
      <protection locked="0" hidden="1"/>
    </xf>
    <xf numFmtId="0" fontId="59" fillId="0" borderId="9" xfId="14" applyFont="1" applyBorder="1" applyAlignment="1" applyProtection="1">
      <alignment vertical="center" wrapText="1"/>
      <protection locked="0" hidden="1"/>
    </xf>
    <xf numFmtId="0" fontId="59" fillId="0" borderId="10" xfId="14" applyFont="1" applyBorder="1" applyAlignment="1" applyProtection="1">
      <alignment vertical="center" wrapText="1"/>
      <protection locked="0" hidden="1"/>
    </xf>
    <xf numFmtId="0" fontId="23" fillId="7" borderId="8" xfId="15" applyFont="1" applyFill="1" applyBorder="1" applyAlignment="1" applyProtection="1">
      <alignment horizontal="center" vertical="center"/>
      <protection locked="0" hidden="1"/>
    </xf>
    <xf numFmtId="0" fontId="25" fillId="7" borderId="11" xfId="15" applyFont="1" applyFill="1" applyBorder="1" applyAlignment="1" applyProtection="1">
      <alignment horizontal="left" vertical="center"/>
      <protection locked="0" hidden="1"/>
    </xf>
    <xf numFmtId="0" fontId="25" fillId="7" borderId="11" xfId="5" applyFont="1" applyFill="1" applyBorder="1" applyAlignment="1" applyProtection="1">
      <alignment vertical="center"/>
      <protection locked="0" hidden="1"/>
    </xf>
    <xf numFmtId="0" fontId="6" fillId="7" borderId="11" xfId="5" applyFill="1" applyBorder="1" applyAlignment="1" applyProtection="1">
      <alignment vertical="center"/>
      <protection locked="0" hidden="1"/>
    </xf>
    <xf numFmtId="0" fontId="33" fillId="7" borderId="8" xfId="14" applyFont="1" applyFill="1" applyBorder="1" applyAlignment="1" applyProtection="1">
      <alignment horizontal="center" vertical="center" wrapText="1"/>
      <protection locked="0" hidden="1"/>
    </xf>
    <xf numFmtId="0" fontId="6" fillId="0" borderId="0" xfId="5" applyBorder="1" applyAlignment="1" applyProtection="1">
      <alignment vertical="center" wrapText="1"/>
    </xf>
    <xf numFmtId="0" fontId="0" fillId="0" borderId="0" xfId="0" applyAlignment="1">
      <alignment wrapText="1"/>
    </xf>
    <xf numFmtId="0" fontId="1" fillId="7" borderId="11" xfId="15" applyFont="1" applyFill="1" applyBorder="1" applyAlignment="1" applyProtection="1">
      <alignment horizontal="left" vertical="center"/>
      <protection locked="0" hidden="1"/>
    </xf>
  </cellXfs>
  <cellStyles count="27">
    <cellStyle name="20% - Akzent5 2" xfId="9" xr:uid="{00000000-0005-0000-0000-000000000000}"/>
    <cellStyle name="20% - Akzent5 3" xfId="10" xr:uid="{00000000-0005-0000-0000-000001000000}"/>
    <cellStyle name="20% - Akzent5 4" xfId="11" xr:uid="{00000000-0005-0000-0000-000002000000}"/>
    <cellStyle name="20% - Akzent5 5" xfId="6" xr:uid="{00000000-0005-0000-0000-000003000000}"/>
    <cellStyle name="20% - Akzent5 5 2" xfId="17" xr:uid="{00000000-0005-0000-0000-000004000000}"/>
    <cellStyle name="20% - Akzent5 5 3" xfId="18" xr:uid="{00000000-0005-0000-0000-000005000000}"/>
    <cellStyle name="20% - Akzent5 5 4" xfId="19" xr:uid="{00000000-0005-0000-0000-000006000000}"/>
    <cellStyle name="20% - Akzent5 5 5" xfId="15" xr:uid="{00000000-0005-0000-0000-000007000000}"/>
    <cellStyle name="Standard" xfId="0" builtinId="0"/>
    <cellStyle name="Standard 2" xfId="1" xr:uid="{00000000-0005-0000-0000-000009000000}"/>
    <cellStyle name="Standard 2 2" xfId="2" xr:uid="{00000000-0005-0000-0000-00000A000000}"/>
    <cellStyle name="Standard 2 2 2" xfId="3" xr:uid="{00000000-0005-0000-0000-00000B000000}"/>
    <cellStyle name="Standard 2 2 2 2" xfId="7" xr:uid="{00000000-0005-0000-0000-00000C000000}"/>
    <cellStyle name="Standard 2 2 2 2 2" xfId="16" xr:uid="{00000000-0005-0000-0000-00000D000000}"/>
    <cellStyle name="Standard 2 2 2 3" xfId="12" xr:uid="{00000000-0005-0000-0000-00000E000000}"/>
    <cellStyle name="Standard 2 2 2 4" xfId="13" xr:uid="{00000000-0005-0000-0000-00000F000000}"/>
    <cellStyle name="Standard 2 2 2 5" xfId="8" xr:uid="{00000000-0005-0000-0000-000010000000}"/>
    <cellStyle name="Standard 2 2 2 5 2" xfId="20" xr:uid="{00000000-0005-0000-0000-000011000000}"/>
    <cellStyle name="Standard 2 2 2 5 3" xfId="21" xr:uid="{00000000-0005-0000-0000-000012000000}"/>
    <cellStyle name="Standard 2 2 2 5 4" xfId="22" xr:uid="{00000000-0005-0000-0000-000013000000}"/>
    <cellStyle name="Standard 2 2 2 5 5" xfId="14" xr:uid="{00000000-0005-0000-0000-000014000000}"/>
    <cellStyle name="Standard 2 3" xfId="5" xr:uid="{00000000-0005-0000-0000-000015000000}"/>
    <cellStyle name="Standard 3" xfId="23" xr:uid="{00000000-0005-0000-0000-000016000000}"/>
    <cellStyle name="Standard 4" xfId="24" xr:uid="{00000000-0005-0000-0000-000017000000}"/>
    <cellStyle name="Standard 4 3" xfId="4" xr:uid="{00000000-0005-0000-0000-000018000000}"/>
    <cellStyle name="Standard 5" xfId="25" xr:uid="{00000000-0005-0000-0000-000019000000}"/>
    <cellStyle name="Standard 6" xfId="26" xr:uid="{00000000-0005-0000-0000-00001A000000}"/>
  </cellStyles>
  <dxfs count="10">
    <dxf>
      <font>
        <b val="0"/>
        <i val="0"/>
        <color rgb="FFFF0000"/>
      </font>
      <fill>
        <patternFill>
          <bgColor rgb="FFFFFFCC"/>
        </patternFill>
      </fill>
    </dxf>
    <dxf>
      <font>
        <color rgb="FFFF0000"/>
      </font>
      <fill>
        <patternFill>
          <bgColor rgb="FFFF0000"/>
        </patternFill>
      </fill>
    </dxf>
    <dxf>
      <font>
        <color rgb="FFFF9933"/>
      </font>
      <fill>
        <patternFill>
          <bgColor rgb="FFFF9933"/>
        </patternFill>
      </fill>
    </dxf>
    <dxf>
      <font>
        <color rgb="FFFFCC00"/>
      </font>
      <fill>
        <patternFill>
          <bgColor rgb="FFFFCC00"/>
        </patternFill>
      </fill>
    </dxf>
    <dxf>
      <font>
        <color rgb="FFFFFF00"/>
      </font>
      <fill>
        <patternFill>
          <bgColor rgb="FFFFFF00"/>
        </patternFill>
      </fill>
    </dxf>
    <dxf>
      <font>
        <color rgb="FFCCFF99"/>
      </font>
      <fill>
        <patternFill>
          <bgColor rgb="FFCCFF99"/>
        </patternFill>
      </fill>
    </dxf>
    <dxf>
      <font>
        <color rgb="FF00FF00"/>
      </font>
      <fill>
        <patternFill>
          <bgColor rgb="FF00FF00"/>
        </patternFill>
      </fill>
    </dxf>
    <dxf>
      <fill>
        <patternFill patternType="none">
          <bgColor auto="1"/>
        </patternFill>
      </fill>
    </dxf>
    <dxf>
      <font>
        <color theme="0"/>
      </font>
      <fill>
        <patternFill patternType="none">
          <bgColor auto="1"/>
        </patternFill>
      </fill>
      <border>
        <left/>
        <right/>
        <top/>
        <bottom/>
        <vertical/>
        <horizontal/>
      </border>
    </dxf>
    <dxf>
      <font>
        <color theme="0"/>
      </font>
      <fill>
        <patternFill>
          <bgColor rgb="FFFF0000"/>
        </patternFill>
      </fill>
      <border>
        <left style="thin">
          <color rgb="FFFF0000"/>
        </left>
        <right style="thin">
          <color rgb="FFFF0000"/>
        </right>
        <top style="thin">
          <color rgb="FFFF0000"/>
        </top>
        <bottom style="thin">
          <color rgb="FFFF0000"/>
        </bottom>
      </border>
    </dxf>
  </dxfs>
  <tableStyles count="0" defaultTableStyle="TableStyleMedium9" defaultPivotStyle="PivotStyleLight16"/>
  <colors>
    <mruColors>
      <color rgb="FF8C8C8C"/>
      <color rgb="FF3994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77"/>
  <sheetViews>
    <sheetView showGridLines="0" tabSelected="1" view="pageLayout" topLeftCell="A24" zoomScaleNormal="75" workbookViewId="0">
      <selection activeCell="M35" sqref="M35:O35"/>
    </sheetView>
  </sheetViews>
  <sheetFormatPr baseColWidth="10" defaultColWidth="11.42578125" defaultRowHeight="21" outlineLevelRow="1" outlineLevelCol="2" x14ac:dyDescent="0.25"/>
  <cols>
    <col min="1" max="1" width="4.28515625" style="392" customWidth="1"/>
    <col min="2" max="4" width="15.7109375" style="155" customWidth="1"/>
    <col min="5" max="6" width="17.7109375" style="155" customWidth="1"/>
    <col min="7" max="7" width="38.28515625" style="155" customWidth="1"/>
    <col min="8" max="8" width="12" style="389" customWidth="1"/>
    <col min="9" max="9" width="22.28515625" style="390" customWidth="1"/>
    <col min="10" max="10" width="19.85546875" style="390" customWidth="1"/>
    <col min="11" max="11" width="4.42578125" style="391" customWidth="1"/>
    <col min="12" max="12" width="3.140625" style="155" customWidth="1"/>
    <col min="13" max="13" width="16.140625" style="155" customWidth="1"/>
    <col min="14" max="14" width="8.28515625" style="155" customWidth="1"/>
    <col min="15" max="15" width="16" style="155" customWidth="1"/>
    <col min="16" max="16" width="4.140625" style="155" customWidth="1"/>
    <col min="17" max="17" width="22" style="155" customWidth="1"/>
    <col min="18" max="18" width="16.42578125" style="155" hidden="1" customWidth="1" outlineLevel="1"/>
    <col min="19" max="19" width="11.7109375" style="72" hidden="1" customWidth="1" outlineLevel="1"/>
    <col min="20" max="22" width="10.7109375" style="160" hidden="1" customWidth="1" outlineLevel="1"/>
    <col min="23" max="23" width="13.28515625" style="160" hidden="1" customWidth="1" outlineLevel="1"/>
    <col min="24" max="24" width="18.42578125" style="160" hidden="1" customWidth="1" outlineLevel="1"/>
    <col min="25" max="25" width="16.140625" style="394" hidden="1" customWidth="1" outlineLevel="1"/>
    <col min="26" max="26" width="19.42578125" style="155" hidden="1" customWidth="1" outlineLevel="1"/>
    <col min="27" max="27" width="14.42578125" style="155" hidden="1" customWidth="1" outlineLevel="1"/>
    <col min="28" max="28" width="13.42578125" style="155" hidden="1" customWidth="1" outlineLevel="1"/>
    <col min="29" max="29" width="17.42578125" style="155" hidden="1" customWidth="1" outlineLevel="1"/>
    <col min="30" max="30" width="9.42578125" style="155" hidden="1" customWidth="1" outlineLevel="2"/>
    <col min="31" max="31" width="28.140625" style="155" hidden="1" customWidth="1" outlineLevel="2"/>
    <col min="32" max="32" width="20.85546875" style="155" hidden="1" customWidth="1" outlineLevel="2"/>
    <col min="33" max="33" width="13.28515625" style="155" hidden="1" customWidth="1" outlineLevel="2"/>
    <col min="34" max="34" width="27.85546875" style="155" hidden="1" customWidth="1" outlineLevel="2"/>
    <col min="35" max="35" width="65.28515625" style="155" hidden="1" customWidth="1" outlineLevel="2"/>
    <col min="36" max="36" width="40.42578125" style="228" hidden="1" customWidth="1" outlineLevel="2"/>
    <col min="37" max="37" width="17.42578125" style="228" hidden="1" customWidth="1" outlineLevel="1" collapsed="1"/>
    <col min="38" max="38" width="14.42578125" style="228" hidden="1" customWidth="1" outlineLevel="1"/>
    <col min="39" max="39" width="12.28515625" style="228" hidden="1" customWidth="1" outlineLevel="1"/>
    <col min="40" max="40" width="14.140625" style="155" hidden="1" customWidth="1" outlineLevel="1"/>
    <col min="41" max="41" width="13" style="155" hidden="1" customWidth="1" collapsed="1"/>
    <col min="42" max="42" width="15" style="155" customWidth="1"/>
    <col min="43" max="48" width="11.42578125" style="155"/>
    <col min="49" max="49" width="18.28515625" style="155" customWidth="1"/>
    <col min="50" max="50" width="14.85546875" style="155" customWidth="1"/>
    <col min="51" max="51" width="11.42578125" style="155"/>
    <col min="52" max="52" width="17" style="155" customWidth="1"/>
    <col min="53" max="53" width="16" style="155" customWidth="1"/>
    <col min="54" max="16384" width="11.42578125" style="155"/>
  </cols>
  <sheetData>
    <row r="1" spans="1:53" s="138" customFormat="1" ht="39.950000000000003" customHeight="1" x14ac:dyDescent="0.2">
      <c r="A1" s="83" t="s">
        <v>166</v>
      </c>
      <c r="B1" s="84"/>
      <c r="C1" s="85"/>
      <c r="D1" s="85"/>
      <c r="E1" s="85"/>
      <c r="F1" s="85"/>
      <c r="G1" s="85"/>
      <c r="H1" s="86"/>
      <c r="I1" s="87"/>
      <c r="J1" s="87"/>
      <c r="K1" s="88"/>
      <c r="L1" s="85"/>
      <c r="M1" s="85"/>
      <c r="N1" s="395"/>
      <c r="O1" s="85"/>
      <c r="P1" s="115"/>
      <c r="R1" s="143"/>
      <c r="S1" s="144"/>
      <c r="T1" s="145"/>
      <c r="U1" s="145"/>
      <c r="V1" s="145"/>
      <c r="W1" s="145"/>
      <c r="X1" s="145"/>
      <c r="Y1" s="146"/>
      <c r="Z1" s="143"/>
      <c r="AA1" s="143"/>
      <c r="AB1" s="143"/>
      <c r="AC1" s="143"/>
      <c r="AD1" s="143"/>
      <c r="AE1" s="143"/>
      <c r="AF1" s="143"/>
      <c r="AG1" s="143"/>
      <c r="AH1" s="143"/>
      <c r="AI1" s="143"/>
      <c r="AJ1" s="19"/>
      <c r="AK1" s="19"/>
      <c r="AL1" s="19"/>
      <c r="AM1" s="19"/>
      <c r="AY1" s="147"/>
    </row>
    <row r="2" spans="1:53" s="137" customFormat="1" ht="13.5" customHeight="1" x14ac:dyDescent="0.3">
      <c r="A2" s="398" t="s">
        <v>174</v>
      </c>
      <c r="B2" s="397"/>
      <c r="C2" s="89"/>
      <c r="D2" s="90"/>
      <c r="E2" s="91"/>
      <c r="F2" s="91"/>
      <c r="G2" s="91"/>
      <c r="H2" s="90"/>
      <c r="I2" s="91"/>
      <c r="J2" s="89"/>
      <c r="K2" s="89"/>
      <c r="L2" s="89"/>
      <c r="M2" s="89"/>
      <c r="N2" s="89"/>
      <c r="O2" s="89"/>
      <c r="P2" s="89"/>
      <c r="R2" s="148"/>
      <c r="S2" s="149" t="s">
        <v>0</v>
      </c>
      <c r="T2" s="150"/>
      <c r="Y2" s="151"/>
      <c r="Z2" s="437" t="s">
        <v>1</v>
      </c>
      <c r="AA2" s="437"/>
      <c r="AJ2" s="152"/>
      <c r="AK2" s="153" t="s">
        <v>2</v>
      </c>
      <c r="AL2" s="437" t="s">
        <v>3</v>
      </c>
      <c r="AM2" s="437" t="s">
        <v>4</v>
      </c>
      <c r="AN2" s="152"/>
      <c r="AO2" s="152"/>
      <c r="AP2" s="152"/>
      <c r="AQ2" s="152"/>
      <c r="AR2" s="152"/>
      <c r="AS2" s="152"/>
      <c r="AT2" s="152"/>
      <c r="AU2" s="152"/>
      <c r="AV2" s="152"/>
      <c r="AW2" s="152"/>
      <c r="AX2" s="152"/>
      <c r="AY2" s="154"/>
      <c r="AZ2" s="152"/>
      <c r="BA2" s="152"/>
    </row>
    <row r="3" spans="1:53" ht="32.25" customHeight="1" x14ac:dyDescent="0.25">
      <c r="A3" s="92"/>
      <c r="B3" s="438" t="s">
        <v>164</v>
      </c>
      <c r="C3" s="439"/>
      <c r="D3" s="439"/>
      <c r="E3" s="439"/>
      <c r="F3" s="439"/>
      <c r="G3" s="439"/>
      <c r="H3" s="93"/>
      <c r="I3" s="440" t="s">
        <v>173</v>
      </c>
      <c r="J3" s="441"/>
      <c r="K3" s="442"/>
      <c r="L3" s="442"/>
      <c r="M3" s="94"/>
      <c r="N3" s="94"/>
      <c r="O3" s="95"/>
      <c r="P3" s="114"/>
      <c r="R3" s="156" t="s">
        <v>5</v>
      </c>
      <c r="S3" s="36"/>
      <c r="T3" s="157">
        <v>0</v>
      </c>
      <c r="U3" s="157">
        <v>1</v>
      </c>
      <c r="V3" s="157">
        <v>2</v>
      </c>
      <c r="W3" s="157">
        <v>3</v>
      </c>
      <c r="X3" s="157">
        <v>4</v>
      </c>
      <c r="Y3" s="157">
        <v>5</v>
      </c>
      <c r="Z3" s="158" t="s">
        <v>6</v>
      </c>
      <c r="AA3" s="159" t="s">
        <v>4</v>
      </c>
      <c r="AB3" s="443" t="s">
        <v>7</v>
      </c>
      <c r="AC3" s="445" t="s">
        <v>8</v>
      </c>
      <c r="AD3" s="160"/>
      <c r="AE3" s="161"/>
      <c r="AF3" s="162" t="s">
        <v>9</v>
      </c>
      <c r="AG3" s="163" t="s">
        <v>10</v>
      </c>
      <c r="AH3" s="161" t="s">
        <v>11</v>
      </c>
      <c r="AI3" s="161" t="s">
        <v>12</v>
      </c>
      <c r="AJ3" s="164"/>
      <c r="AK3" s="165" t="s">
        <v>13</v>
      </c>
      <c r="AL3" s="166" t="s">
        <v>14</v>
      </c>
      <c r="AM3" s="167" t="s">
        <v>4</v>
      </c>
      <c r="AN3" s="168"/>
      <c r="AO3" s="131"/>
      <c r="AP3" s="168"/>
      <c r="AQ3" s="168"/>
      <c r="AR3" s="168"/>
      <c r="AS3" s="168"/>
      <c r="AT3" s="168"/>
      <c r="AU3" s="169"/>
      <c r="AV3" s="169"/>
      <c r="AW3" s="169"/>
      <c r="AX3" s="169"/>
      <c r="AY3" s="170"/>
      <c r="AZ3" s="170"/>
      <c r="BA3" s="171"/>
    </row>
    <row r="4" spans="1:53" s="19" customFormat="1" ht="24.95" customHeight="1" thickBot="1" x14ac:dyDescent="0.25">
      <c r="A4" s="172"/>
      <c r="B4" s="447"/>
      <c r="C4" s="448"/>
      <c r="D4" s="448"/>
      <c r="E4" s="448"/>
      <c r="F4" s="448"/>
      <c r="G4" s="449"/>
      <c r="H4" s="118" t="s">
        <v>15</v>
      </c>
      <c r="I4" s="450"/>
      <c r="J4" s="436"/>
      <c r="K4" s="173"/>
      <c r="L4" s="174"/>
      <c r="M4" s="175" t="s">
        <v>17</v>
      </c>
      <c r="N4" s="451"/>
      <c r="O4" s="452"/>
      <c r="P4" s="453"/>
      <c r="R4" s="176"/>
      <c r="S4" s="177"/>
      <c r="T4" s="178"/>
      <c r="U4" s="178"/>
      <c r="V4" s="178"/>
      <c r="W4" s="178"/>
      <c r="X4" s="178"/>
      <c r="Y4" s="179"/>
      <c r="Z4" s="158"/>
      <c r="AA4" s="180"/>
      <c r="AB4" s="444"/>
      <c r="AC4" s="446"/>
      <c r="AD4" s="181"/>
      <c r="AE4" s="182" t="s">
        <v>18</v>
      </c>
      <c r="AF4" s="183" t="s">
        <v>19</v>
      </c>
      <c r="AG4" s="184" t="s">
        <v>20</v>
      </c>
      <c r="AH4" s="182" t="s">
        <v>21</v>
      </c>
      <c r="AI4" s="182" t="s">
        <v>22</v>
      </c>
      <c r="AJ4" s="183" t="s">
        <v>23</v>
      </c>
      <c r="AK4" s="185"/>
      <c r="AL4" s="186"/>
      <c r="AM4" s="187"/>
      <c r="AN4" s="133"/>
      <c r="AO4" s="133"/>
      <c r="AP4" s="133"/>
      <c r="AQ4" s="133"/>
      <c r="AR4" s="133"/>
      <c r="AS4" s="133"/>
      <c r="AT4" s="133"/>
      <c r="AU4" s="131"/>
      <c r="AV4" s="131"/>
      <c r="AW4" s="131"/>
      <c r="AX4" s="133"/>
      <c r="AY4" s="26"/>
    </row>
    <row r="5" spans="1:53" s="68" customFormat="1" ht="17.100000000000001" customHeight="1" thickTop="1" x14ac:dyDescent="0.25">
      <c r="A5" s="66"/>
      <c r="B5" s="432" t="s">
        <v>157</v>
      </c>
      <c r="C5" s="433"/>
      <c r="D5" s="433"/>
      <c r="E5" s="433"/>
      <c r="F5" s="433"/>
      <c r="G5" s="433"/>
      <c r="H5" s="433"/>
      <c r="I5" s="188"/>
      <c r="J5" s="189"/>
      <c r="K5" s="69"/>
      <c r="M5" s="190"/>
      <c r="N5" s="191"/>
      <c r="O5" s="191"/>
      <c r="R5" s="192"/>
      <c r="S5" s="193"/>
      <c r="T5" s="194"/>
      <c r="U5" s="194"/>
      <c r="V5" s="194"/>
      <c r="W5" s="194"/>
      <c r="X5" s="194"/>
      <c r="Y5" s="195"/>
      <c r="Z5" s="158"/>
      <c r="AA5" s="180"/>
      <c r="AB5" s="444"/>
      <c r="AC5" s="446"/>
      <c r="AD5" s="193"/>
      <c r="AE5" s="196" t="s">
        <v>24</v>
      </c>
      <c r="AF5" s="196" t="s">
        <v>25</v>
      </c>
      <c r="AG5" s="197">
        <v>365</v>
      </c>
      <c r="AH5" s="196" t="s">
        <v>26</v>
      </c>
      <c r="AI5" s="198" t="s">
        <v>27</v>
      </c>
      <c r="AJ5" s="199" t="s">
        <v>28</v>
      </c>
      <c r="AK5" s="200"/>
      <c r="AL5" s="201"/>
      <c r="AM5" s="202"/>
      <c r="AN5" s="133"/>
      <c r="AO5" s="133"/>
      <c r="AP5" s="133"/>
      <c r="AQ5" s="133"/>
      <c r="AR5" s="133"/>
      <c r="AS5" s="133"/>
      <c r="AT5" s="133"/>
      <c r="AU5" s="131"/>
      <c r="AV5" s="131"/>
      <c r="AW5" s="131"/>
      <c r="AX5" s="203"/>
      <c r="AY5" s="204"/>
      <c r="AZ5" s="19"/>
      <c r="BA5" s="204"/>
    </row>
    <row r="6" spans="1:53" s="68" customFormat="1" ht="24.95" customHeight="1" thickBot="1" x14ac:dyDescent="0.3">
      <c r="A6" s="116">
        <v>1</v>
      </c>
      <c r="B6" s="96" t="s">
        <v>29</v>
      </c>
      <c r="C6" s="97"/>
      <c r="D6" s="97"/>
      <c r="E6" s="97"/>
      <c r="F6" s="97"/>
      <c r="G6" s="117"/>
      <c r="H6" s="118" t="s">
        <v>15</v>
      </c>
      <c r="I6" s="435"/>
      <c r="J6" s="415"/>
      <c r="K6" s="205"/>
      <c r="M6" s="190" t="s">
        <v>31</v>
      </c>
      <c r="N6" s="451"/>
      <c r="O6" s="452"/>
      <c r="P6" s="453"/>
      <c r="R6" s="206">
        <f>I6</f>
        <v>0</v>
      </c>
      <c r="S6" s="207"/>
      <c r="T6" s="208"/>
      <c r="U6" s="209" t="s">
        <v>30</v>
      </c>
      <c r="V6" s="209"/>
      <c r="W6" s="209" t="s">
        <v>32</v>
      </c>
      <c r="X6" s="210"/>
      <c r="Y6" s="211" t="s">
        <v>26</v>
      </c>
      <c r="Z6" s="212">
        <f>IF($R6=U6,U3,IF($R6=W6,W3,IF($R6=Y6,Y3,0)))</f>
        <v>0</v>
      </c>
      <c r="AA6" s="213">
        <v>5</v>
      </c>
      <c r="AB6" s="444"/>
      <c r="AC6" s="446"/>
      <c r="AD6" s="193"/>
      <c r="AE6" s="196" t="s">
        <v>33</v>
      </c>
      <c r="AF6" s="196" t="s">
        <v>34</v>
      </c>
      <c r="AG6" s="197">
        <f>(365/7)*6</f>
        <v>312.85714285714289</v>
      </c>
      <c r="AH6" s="196" t="s">
        <v>32</v>
      </c>
      <c r="AI6" s="196" t="s">
        <v>35</v>
      </c>
      <c r="AJ6" s="199" t="s">
        <v>36</v>
      </c>
      <c r="AK6" s="214">
        <v>2</v>
      </c>
      <c r="AL6" s="215">
        <f>Z6*AK6</f>
        <v>0</v>
      </c>
      <c r="AM6" s="216">
        <f>AK6*AA6</f>
        <v>10</v>
      </c>
      <c r="AN6" s="177" t="str">
        <f>B6</f>
        <v>Prozessautomatisierungsgrad</v>
      </c>
      <c r="AO6" s="131"/>
      <c r="AP6" s="131"/>
      <c r="AQ6" s="203"/>
      <c r="AR6" s="133"/>
      <c r="AS6" s="133"/>
      <c r="AT6" s="217"/>
      <c r="AU6" s="131"/>
      <c r="AV6" s="131"/>
      <c r="AW6" s="133"/>
      <c r="AX6" s="203"/>
      <c r="AY6" s="204"/>
      <c r="AZ6" s="19"/>
      <c r="BA6" s="204"/>
    </row>
    <row r="7" spans="1:53" s="68" customFormat="1" ht="18" customHeight="1" thickTop="1" x14ac:dyDescent="0.25">
      <c r="A7" s="66"/>
      <c r="B7" s="98"/>
      <c r="C7" s="97"/>
      <c r="D7" s="97"/>
      <c r="E7" s="97"/>
      <c r="F7" s="97"/>
      <c r="G7" s="97"/>
      <c r="H7" s="119"/>
      <c r="I7" s="19"/>
      <c r="J7" s="19"/>
      <c r="K7" s="105"/>
      <c r="M7" s="190" t="s">
        <v>37</v>
      </c>
      <c r="N7" s="451"/>
      <c r="O7" s="452"/>
      <c r="P7" s="453"/>
      <c r="R7" s="218"/>
      <c r="S7" s="177"/>
      <c r="T7" s="219"/>
      <c r="U7" s="220"/>
      <c r="V7" s="128"/>
      <c r="W7" s="220"/>
      <c r="X7" s="220"/>
      <c r="Y7" s="220"/>
      <c r="Z7" s="221"/>
      <c r="AA7" s="222"/>
      <c r="AB7" s="444"/>
      <c r="AC7" s="446"/>
      <c r="AD7" s="193"/>
      <c r="AE7" s="196" t="s">
        <v>38</v>
      </c>
      <c r="AF7" s="196" t="s">
        <v>39</v>
      </c>
      <c r="AG7" s="197">
        <f>(365/7)*5</f>
        <v>260.71428571428572</v>
      </c>
      <c r="AH7" s="196" t="s">
        <v>30</v>
      </c>
      <c r="AI7" s="196" t="s">
        <v>40</v>
      </c>
      <c r="AJ7" s="199" t="s">
        <v>41</v>
      </c>
      <c r="AK7" s="223"/>
      <c r="AL7" s="215"/>
      <c r="AM7" s="216"/>
      <c r="AN7" s="177"/>
      <c r="AO7" s="131"/>
      <c r="AP7" s="131"/>
      <c r="AQ7" s="203"/>
      <c r="AR7" s="133"/>
      <c r="AS7" s="133"/>
      <c r="AT7" s="217"/>
      <c r="AU7" s="131"/>
      <c r="AV7" s="131"/>
      <c r="AW7" s="133"/>
      <c r="AX7" s="203"/>
      <c r="AY7" s="204"/>
      <c r="AZ7" s="19"/>
      <c r="BA7" s="204"/>
    </row>
    <row r="8" spans="1:53" s="68" customFormat="1" ht="24.95" customHeight="1" thickBot="1" x14ac:dyDescent="0.3">
      <c r="A8" s="66">
        <v>2</v>
      </c>
      <c r="B8" s="96" t="s">
        <v>42</v>
      </c>
      <c r="C8" s="99"/>
      <c r="D8" s="100"/>
      <c r="E8" s="101"/>
      <c r="F8" s="63"/>
      <c r="G8" s="18"/>
      <c r="H8" s="118" t="s">
        <v>15</v>
      </c>
      <c r="I8" s="454"/>
      <c r="J8" s="415"/>
      <c r="K8" s="205"/>
      <c r="L8" s="224"/>
      <c r="M8" s="190" t="s">
        <v>44</v>
      </c>
      <c r="N8" s="451"/>
      <c r="O8" s="452"/>
      <c r="P8" s="453"/>
      <c r="R8" s="206">
        <f>I8</f>
        <v>0</v>
      </c>
      <c r="S8" s="128"/>
      <c r="T8" s="225" t="s">
        <v>43</v>
      </c>
      <c r="U8" s="226"/>
      <c r="V8" s="226" t="s">
        <v>45</v>
      </c>
      <c r="W8" s="226"/>
      <c r="X8" s="226"/>
      <c r="Y8" s="226" t="s">
        <v>46</v>
      </c>
      <c r="Z8" s="212">
        <f>IF($R8=T8,T3,IF($R8=V8,V3,IF($R8=Y8,Y3,0)))</f>
        <v>0</v>
      </c>
      <c r="AA8" s="213">
        <v>5</v>
      </c>
      <c r="AB8" s="444"/>
      <c r="AC8" s="446"/>
      <c r="AD8" s="193"/>
      <c r="AE8" s="196" t="s">
        <v>47</v>
      </c>
      <c r="AF8" s="196" t="s">
        <v>48</v>
      </c>
      <c r="AG8" s="197">
        <f>(365/7)*4</f>
        <v>208.57142857142858</v>
      </c>
      <c r="AH8" s="196" t="s">
        <v>49</v>
      </c>
      <c r="AI8" s="198" t="s">
        <v>50</v>
      </c>
      <c r="AJ8" s="199" t="s">
        <v>51</v>
      </c>
      <c r="AK8" s="214">
        <v>3</v>
      </c>
      <c r="AL8" s="215">
        <f>Z8*AK8</f>
        <v>0</v>
      </c>
      <c r="AM8" s="216">
        <f>AK8*AA8</f>
        <v>15</v>
      </c>
      <c r="AN8" s="177" t="str">
        <f>B8</f>
        <v>Wird dieser Prozess nach einem Produktionsplan gesteuert ?</v>
      </c>
      <c r="AO8" s="131"/>
      <c r="AP8" s="131"/>
      <c r="AQ8" s="203"/>
      <c r="AR8" s="133"/>
      <c r="AS8" s="133"/>
      <c r="AT8" s="217"/>
      <c r="AU8" s="131"/>
      <c r="AV8" s="131"/>
      <c r="AW8" s="133"/>
      <c r="AX8" s="203"/>
      <c r="AY8" s="204"/>
      <c r="AZ8" s="19"/>
      <c r="BA8" s="204"/>
    </row>
    <row r="9" spans="1:53" s="68" customFormat="1" ht="18" customHeight="1" thickTop="1" x14ac:dyDescent="0.25">
      <c r="A9" s="116"/>
      <c r="B9" s="102"/>
      <c r="C9" s="97"/>
      <c r="D9" s="97"/>
      <c r="E9" s="97"/>
      <c r="F9" s="97"/>
      <c r="G9" s="97"/>
      <c r="H9" s="119"/>
      <c r="I9" s="188"/>
      <c r="J9" s="188"/>
      <c r="K9" s="64"/>
      <c r="L9" s="224"/>
      <c r="M9" s="227"/>
      <c r="N9" s="171"/>
      <c r="O9" s="171"/>
      <c r="P9" s="228"/>
      <c r="R9" s="218"/>
      <c r="S9" s="177"/>
      <c r="T9" s="229"/>
      <c r="U9" s="220"/>
      <c r="V9" s="128"/>
      <c r="W9" s="220"/>
      <c r="X9" s="220"/>
      <c r="Y9" s="220"/>
      <c r="Z9" s="221"/>
      <c r="AA9" s="222"/>
      <c r="AB9" s="444"/>
      <c r="AC9" s="446"/>
      <c r="AD9" s="193"/>
      <c r="AE9" s="196" t="s">
        <v>52</v>
      </c>
      <c r="AF9" s="196" t="s">
        <v>53</v>
      </c>
      <c r="AG9" s="197">
        <f>(365/7)*3</f>
        <v>156.42857142857144</v>
      </c>
      <c r="AH9" s="230"/>
      <c r="AI9" s="198" t="s">
        <v>54</v>
      </c>
      <c r="AJ9" s="199" t="s">
        <v>55</v>
      </c>
      <c r="AK9" s="223"/>
      <c r="AL9" s="215"/>
      <c r="AM9" s="216"/>
      <c r="AN9" s="177"/>
      <c r="AO9" s="131"/>
      <c r="AP9" s="131"/>
      <c r="AQ9" s="203"/>
      <c r="AR9" s="133"/>
      <c r="AS9" s="133"/>
      <c r="AT9" s="217"/>
      <c r="AU9" s="131"/>
      <c r="AV9" s="131"/>
      <c r="AW9" s="133"/>
      <c r="AX9" s="203"/>
      <c r="AY9" s="204"/>
      <c r="AZ9" s="19"/>
      <c r="BA9" s="204"/>
    </row>
    <row r="10" spans="1:53" s="68" customFormat="1" ht="24.95" customHeight="1" thickBot="1" x14ac:dyDescent="0.3">
      <c r="A10" s="103">
        <v>3</v>
      </c>
      <c r="B10" s="96" t="s">
        <v>56</v>
      </c>
      <c r="C10" s="99"/>
      <c r="D10" s="100"/>
      <c r="E10" s="101"/>
      <c r="F10" s="63"/>
      <c r="G10" s="18"/>
      <c r="H10" s="118" t="s">
        <v>15</v>
      </c>
      <c r="I10" s="435"/>
      <c r="J10" s="436"/>
      <c r="K10" s="231" t="s">
        <v>57</v>
      </c>
      <c r="L10" s="232"/>
      <c r="M10" s="232"/>
      <c r="N10" s="232"/>
      <c r="O10" s="232"/>
      <c r="P10" s="232"/>
      <c r="Q10" s="233"/>
      <c r="R10" s="234">
        <f>I10</f>
        <v>0</v>
      </c>
      <c r="S10" s="235" t="s">
        <v>49</v>
      </c>
      <c r="T10" s="236" t="str">
        <f>AI5</f>
        <v>bis 10.000 KWh pro Jahr (SEHR GERING)</v>
      </c>
      <c r="U10" s="235" t="str">
        <f>AI6</f>
        <v>10.000 - 100.000 KWh p.a. (GERING)</v>
      </c>
      <c r="V10" s="235" t="str">
        <f>AI7</f>
        <v>100.000 - 300.000 KWh p.a. (MITTEL)</v>
      </c>
      <c r="W10" s="235" t="str">
        <f>AI8</f>
        <v>300.000 - 700.000 KWh p.a. (HOCH)</v>
      </c>
      <c r="X10" s="235" t="str">
        <f>AI9</f>
        <v>700.000 - 1.500.000 KWh p.a. (SEHR HOCH)</v>
      </c>
      <c r="Y10" s="235" t="str">
        <f>AI10</f>
        <v>mehr als 1.500.000 KWh p.a. (AUßERORDENTLICH HOCH)</v>
      </c>
      <c r="Z10" s="237">
        <f>IF($R10=T10,T3,IF($R10=U10,U3,IF($R10=V10,V3,IF($R10=W10,W3,IF($R10=X10,X3,IF($R10=Y10,Y3,0))))))</f>
        <v>0</v>
      </c>
      <c r="AA10" s="238">
        <v>5</v>
      </c>
      <c r="AB10" s="444"/>
      <c r="AC10" s="446"/>
      <c r="AD10" s="193"/>
      <c r="AE10" s="196" t="s">
        <v>16</v>
      </c>
      <c r="AF10" s="196" t="s">
        <v>58</v>
      </c>
      <c r="AG10" s="197">
        <f>(365/7)*2</f>
        <v>104.28571428571429</v>
      </c>
      <c r="AH10" s="230"/>
      <c r="AI10" s="196" t="s">
        <v>59</v>
      </c>
      <c r="AJ10" s="199" t="s">
        <v>60</v>
      </c>
      <c r="AK10" s="214">
        <v>3</v>
      </c>
      <c r="AL10" s="215">
        <f>Z10*AK10</f>
        <v>0</v>
      </c>
      <c r="AM10" s="216">
        <f>AK10*AA10</f>
        <v>15</v>
      </c>
      <c r="AN10" s="177" t="str">
        <f>B10</f>
        <v>Wie hoch schätzen Sie den Strombezug pro Jahr für den betrachteten Prozess ein ?</v>
      </c>
      <c r="AO10" s="131"/>
      <c r="AP10" s="131"/>
      <c r="AQ10" s="203"/>
      <c r="AR10" s="133"/>
      <c r="AS10" s="133"/>
      <c r="AT10" s="217"/>
      <c r="AU10" s="131"/>
      <c r="AV10" s="131"/>
      <c r="AW10" s="133"/>
      <c r="AX10" s="203"/>
      <c r="AY10" s="204"/>
      <c r="AZ10" s="19"/>
      <c r="BA10" s="204"/>
    </row>
    <row r="11" spans="1:53" s="68" customFormat="1" ht="18" customHeight="1" thickTop="1" x14ac:dyDescent="0.25">
      <c r="A11" s="116"/>
      <c r="B11" s="432" t="s">
        <v>149</v>
      </c>
      <c r="C11" s="433"/>
      <c r="D11" s="433"/>
      <c r="E11" s="433"/>
      <c r="F11" s="433"/>
      <c r="G11" s="433"/>
      <c r="H11" s="433"/>
      <c r="I11" s="422" t="s">
        <v>163</v>
      </c>
      <c r="J11" s="422"/>
      <c r="K11" s="239"/>
      <c r="L11" s="232"/>
      <c r="M11" s="60">
        <v>20</v>
      </c>
      <c r="N11" s="427" t="s">
        <v>61</v>
      </c>
      <c r="O11" s="429"/>
      <c r="P11" s="429"/>
      <c r="R11" s="240"/>
      <c r="S11" s="241"/>
      <c r="T11" s="242">
        <v>10000</v>
      </c>
      <c r="U11" s="243">
        <v>100000</v>
      </c>
      <c r="V11" s="243">
        <v>300000</v>
      </c>
      <c r="W11" s="243">
        <v>700000</v>
      </c>
      <c r="X11" s="243">
        <v>1500000</v>
      </c>
      <c r="Y11" s="243">
        <v>1500000</v>
      </c>
      <c r="Z11" s="244"/>
      <c r="AA11" s="245"/>
      <c r="AB11" s="444"/>
      <c r="AC11" s="446"/>
      <c r="AD11" s="193"/>
      <c r="AE11" s="196" t="s">
        <v>62</v>
      </c>
      <c r="AF11" s="196" t="s">
        <v>63</v>
      </c>
      <c r="AG11" s="197">
        <f>365/7</f>
        <v>52.142857142857146</v>
      </c>
      <c r="AH11" s="230"/>
      <c r="AI11" s="196" t="s">
        <v>49</v>
      </c>
      <c r="AJ11" s="199"/>
      <c r="AK11" s="223"/>
      <c r="AL11" s="215"/>
      <c r="AM11" s="216"/>
      <c r="AN11" s="177"/>
      <c r="AO11" s="246"/>
      <c r="AP11" s="246"/>
      <c r="AQ11" s="246"/>
      <c r="AR11" s="246"/>
      <c r="AS11" s="246"/>
      <c r="AT11" s="246"/>
      <c r="AU11" s="246"/>
      <c r="AV11" s="246"/>
      <c r="AW11" s="246"/>
      <c r="AX11" s="246"/>
    </row>
    <row r="12" spans="1:53" s="68" customFormat="1" ht="24.95" customHeight="1" thickBot="1" x14ac:dyDescent="0.3">
      <c r="A12" s="116">
        <v>4</v>
      </c>
      <c r="B12" s="96" t="s">
        <v>135</v>
      </c>
      <c r="C12" s="97"/>
      <c r="D12" s="97"/>
      <c r="E12" s="97"/>
      <c r="F12" s="97"/>
      <c r="G12" s="97"/>
      <c r="H12" s="119"/>
      <c r="I12" s="414"/>
      <c r="J12" s="415"/>
      <c r="K12" s="231" t="s">
        <v>64</v>
      </c>
      <c r="L12" s="232"/>
      <c r="M12" s="247"/>
      <c r="N12" s="248"/>
      <c r="O12" s="248"/>
      <c r="P12" s="249"/>
      <c r="R12" s="206">
        <f>I12</f>
        <v>0</v>
      </c>
      <c r="S12" s="250"/>
      <c r="T12" s="242">
        <v>20</v>
      </c>
      <c r="U12" s="243">
        <v>250</v>
      </c>
      <c r="V12" s="243">
        <v>500</v>
      </c>
      <c r="W12" s="243">
        <v>1000</v>
      </c>
      <c r="X12" s="243">
        <v>2000</v>
      </c>
      <c r="Y12" s="243">
        <v>2000</v>
      </c>
      <c r="Z12" s="212">
        <f>IF($R12&lt;=$S12,$S$3,IF($R12&lt;=$T12,$T$3,IF($R12&lt;=$U12,$U$3,IF($R12&lt;=$V12,$V$3,IF($R12&lt;=$W12,$W$3,IF($R12&lt;=$X12,$X$3,IF($R12&gt;Y12,Y3,0)))))))</f>
        <v>0</v>
      </c>
      <c r="AA12" s="251">
        <v>5</v>
      </c>
      <c r="AB12" s="444"/>
      <c r="AC12" s="446"/>
      <c r="AD12" s="193"/>
      <c r="AE12" s="196" t="s">
        <v>65</v>
      </c>
      <c r="AF12" s="196" t="s">
        <v>66</v>
      </c>
      <c r="AG12" s="197">
        <f>52/2</f>
        <v>26</v>
      </c>
      <c r="AH12" s="230"/>
      <c r="AI12" s="230"/>
      <c r="AJ12" s="252"/>
      <c r="AK12" s="214">
        <v>4</v>
      </c>
      <c r="AL12" s="215">
        <f>Z12*AK12</f>
        <v>0</v>
      </c>
      <c r="AM12" s="216">
        <f>AK12*AA12</f>
        <v>20</v>
      </c>
      <c r="AN12" s="177" t="str">
        <f>B12</f>
        <v xml:space="preserve">Wie hoch schätzen Sie die "TYPISCHE" Leistungsaufnahme im Betrieb ein ? </v>
      </c>
      <c r="AO12" s="246"/>
      <c r="AP12" s="246"/>
      <c r="AQ12" s="246"/>
      <c r="AR12" s="246"/>
      <c r="AS12" s="246"/>
      <c r="AT12" s="246"/>
      <c r="AU12" s="246"/>
      <c r="AV12" s="246"/>
      <c r="AW12" s="246"/>
      <c r="AX12" s="246"/>
    </row>
    <row r="13" spans="1:53" s="68" customFormat="1" ht="18" customHeight="1" thickTop="1" x14ac:dyDescent="0.25">
      <c r="A13" s="66"/>
      <c r="B13" s="104" t="s">
        <v>67</v>
      </c>
      <c r="C13" s="97"/>
      <c r="D13" s="97"/>
      <c r="E13" s="97"/>
      <c r="F13" s="97"/>
      <c r="G13" s="97"/>
      <c r="H13" s="105"/>
      <c r="I13" s="434"/>
      <c r="J13" s="434"/>
      <c r="K13" s="253"/>
      <c r="L13" s="232"/>
      <c r="M13" s="60">
        <v>2</v>
      </c>
      <c r="N13" s="427" t="s">
        <v>137</v>
      </c>
      <c r="O13" s="429"/>
      <c r="P13" s="429"/>
      <c r="R13" s="254"/>
      <c r="S13" s="177"/>
      <c r="T13" s="255"/>
      <c r="U13" s="133"/>
      <c r="V13" s="177"/>
      <c r="W13" s="133"/>
      <c r="X13" s="133"/>
      <c r="Y13" s="256"/>
      <c r="Z13" s="257"/>
      <c r="AA13" s="258"/>
      <c r="AB13" s="444"/>
      <c r="AC13" s="446"/>
      <c r="AD13" s="193"/>
      <c r="AE13" s="196" t="s">
        <v>68</v>
      </c>
      <c r="AF13" s="196" t="s">
        <v>69</v>
      </c>
      <c r="AG13" s="197">
        <f>52/3</f>
        <v>17.333333333333332</v>
      </c>
      <c r="AH13" s="230"/>
      <c r="AI13" s="230"/>
      <c r="AJ13" s="252"/>
      <c r="AK13" s="223"/>
      <c r="AL13" s="215"/>
      <c r="AM13" s="216"/>
      <c r="AN13" s="177"/>
      <c r="AO13" s="246"/>
      <c r="AP13" s="246"/>
      <c r="AQ13" s="246"/>
      <c r="AR13" s="259"/>
      <c r="AS13" s="259"/>
      <c r="AT13" s="259"/>
      <c r="AU13" s="246"/>
      <c r="AV13" s="246"/>
      <c r="AW13" s="246"/>
      <c r="AX13" s="246"/>
    </row>
    <row r="14" spans="1:53" s="68" customFormat="1" ht="24.95" customHeight="1" thickBot="1" x14ac:dyDescent="0.3">
      <c r="A14" s="116">
        <v>5</v>
      </c>
      <c r="B14" s="96" t="s">
        <v>134</v>
      </c>
      <c r="C14" s="97"/>
      <c r="D14" s="97"/>
      <c r="E14" s="97"/>
      <c r="F14" s="97"/>
      <c r="G14" s="97"/>
      <c r="H14" s="119"/>
      <c r="I14" s="414"/>
      <c r="J14" s="415"/>
      <c r="K14" s="231" t="s">
        <v>64</v>
      </c>
      <c r="L14" s="232"/>
      <c r="M14" s="247"/>
      <c r="N14" s="260" t="s">
        <v>138</v>
      </c>
      <c r="O14" s="248"/>
      <c r="P14" s="249"/>
      <c r="R14" s="206">
        <f>I14</f>
        <v>0</v>
      </c>
      <c r="S14" s="250"/>
      <c r="T14" s="261">
        <v>20</v>
      </c>
      <c r="U14" s="262">
        <v>250</v>
      </c>
      <c r="V14" s="262">
        <v>500</v>
      </c>
      <c r="W14" s="262">
        <v>1000</v>
      </c>
      <c r="X14" s="262">
        <v>2000</v>
      </c>
      <c r="Y14" s="262">
        <v>2000</v>
      </c>
      <c r="Z14" s="212">
        <f>IF($R14&lt;=$S14,$S$3,IF($R14&lt;=$T14,$T$3,IF($R14&lt;=$U14,$U$3,IF($R14&lt;=$V14,$V$3,IF($R14&lt;=$W14,$W$3,IF($R14&lt;=$X14,$X$3,IF($R14&gt;Y14,Y3,0)))))))</f>
        <v>0</v>
      </c>
      <c r="AA14" s="213">
        <v>5</v>
      </c>
      <c r="AB14" s="444"/>
      <c r="AC14" s="446"/>
      <c r="AD14" s="193"/>
      <c r="AE14" s="196" t="s">
        <v>70</v>
      </c>
      <c r="AF14" s="196" t="s">
        <v>71</v>
      </c>
      <c r="AG14" s="197">
        <f>52/4</f>
        <v>13</v>
      </c>
      <c r="AH14" s="230"/>
      <c r="AI14" s="230"/>
      <c r="AJ14" s="252"/>
      <c r="AK14" s="263">
        <v>2</v>
      </c>
      <c r="AL14" s="215">
        <f>Z14*AK14</f>
        <v>0</v>
      </c>
      <c r="AM14" s="216">
        <f>AK14*AA14</f>
        <v>10</v>
      </c>
      <c r="AN14" s="177" t="str">
        <f>B14</f>
        <v xml:space="preserve">Wie hoch schätzen Sie die "MAXIMALE" Leistungsaufnahme ein ? </v>
      </c>
      <c r="AO14" s="246"/>
      <c r="AP14" s="246"/>
      <c r="AQ14" s="246"/>
      <c r="AR14" s="246"/>
      <c r="AS14" s="246"/>
      <c r="AT14" s="246"/>
      <c r="AU14" s="246"/>
      <c r="AV14" s="246"/>
      <c r="AW14" s="246"/>
      <c r="AX14" s="246"/>
    </row>
    <row r="15" spans="1:53" s="68" customFormat="1" ht="18" customHeight="1" thickTop="1" x14ac:dyDescent="0.25">
      <c r="A15" s="66"/>
      <c r="B15" s="104" t="s">
        <v>72</v>
      </c>
      <c r="C15" s="97"/>
      <c r="D15" s="97"/>
      <c r="E15" s="97"/>
      <c r="F15" s="97"/>
      <c r="G15" s="97"/>
      <c r="H15" s="105"/>
      <c r="I15" s="422" t="s">
        <v>162</v>
      </c>
      <c r="J15" s="422"/>
      <c r="K15" s="253"/>
      <c r="L15" s="232"/>
      <c r="M15" s="59" t="s">
        <v>39</v>
      </c>
      <c r="N15" s="427" t="s">
        <v>140</v>
      </c>
      <c r="O15" s="428"/>
      <c r="P15" s="264">
        <f>IF(M15=AF5,AG5,IF(M15=AF6,AG6,IF(M15=AF7,AG7,IF(M15=AF8,AG8,IF(M15=AF9,AG9,IF(M15=AF10,AG10,IF(M15=AF11,AG11,IF(M15=AF12,AG12,IF(M15=AF13,AG13,IF(M15=AF14,AG14,IF(M15=AF15,AG15,IF(M15=AF16,AG16,IF(M15=AF17,AG17,IF(M15=AF18,AG18,0))))))))))))))</f>
        <v>260.71428571428572</v>
      </c>
      <c r="R15" s="265"/>
      <c r="S15" s="177"/>
      <c r="T15" s="255"/>
      <c r="U15" s="133"/>
      <c r="V15" s="177"/>
      <c r="W15" s="133"/>
      <c r="X15" s="133"/>
      <c r="Y15" s="256"/>
      <c r="Z15" s="257"/>
      <c r="AA15" s="258"/>
      <c r="AB15" s="444"/>
      <c r="AC15" s="446"/>
      <c r="AD15" s="193"/>
      <c r="AE15" s="196" t="s">
        <v>73</v>
      </c>
      <c r="AF15" s="196" t="s">
        <v>74</v>
      </c>
      <c r="AG15" s="197">
        <v>12</v>
      </c>
      <c r="AH15" s="230"/>
      <c r="AI15" s="230"/>
      <c r="AJ15" s="252"/>
      <c r="AK15" s="223"/>
      <c r="AL15" s="215"/>
      <c r="AM15" s="216"/>
      <c r="AN15" s="177"/>
      <c r="AO15" s="246"/>
      <c r="AP15" s="246"/>
      <c r="AQ15" s="246"/>
      <c r="AR15" s="246"/>
      <c r="AS15" s="246"/>
      <c r="AT15" s="246"/>
      <c r="AU15" s="246"/>
      <c r="AV15" s="246"/>
      <c r="AW15" s="246"/>
      <c r="AX15" s="246"/>
    </row>
    <row r="16" spans="1:53" s="68" customFormat="1" ht="24.95" customHeight="1" thickBot="1" x14ac:dyDescent="0.3">
      <c r="A16" s="116">
        <v>6</v>
      </c>
      <c r="B16" s="96" t="s">
        <v>133</v>
      </c>
      <c r="C16" s="97"/>
      <c r="D16" s="97"/>
      <c r="E16" s="97"/>
      <c r="F16" s="97"/>
      <c r="G16" s="97"/>
      <c r="H16" s="119"/>
      <c r="I16" s="414"/>
      <c r="J16" s="415"/>
      <c r="K16" s="231" t="s">
        <v>75</v>
      </c>
      <c r="L16" s="232"/>
      <c r="M16" s="247"/>
      <c r="N16" s="248"/>
      <c r="O16" s="248"/>
      <c r="P16" s="249"/>
      <c r="R16" s="234">
        <f>I16</f>
        <v>0</v>
      </c>
      <c r="S16" s="266"/>
      <c r="T16" s="267">
        <v>0.9</v>
      </c>
      <c r="U16" s="268">
        <v>0.8</v>
      </c>
      <c r="V16" s="268">
        <v>0.6</v>
      </c>
      <c r="W16" s="268">
        <v>0.4</v>
      </c>
      <c r="X16" s="268">
        <v>0.2</v>
      </c>
      <c r="Y16" s="269">
        <v>9.9999999999999995E-8</v>
      </c>
      <c r="Z16" s="212">
        <f>IF(I16="",0,IF(R16=0,Y3,IF($Y$17&gt;=T16,T3,IF($Y$17&gt;=U16,U3,IF($Y$17&gt;=V16,V3,IF($Y$17&gt;=W16,W3,IF($Y$17&gt;=X16,X3,IF($Y$17&gt;=Y16,Y3,0))))))))</f>
        <v>0</v>
      </c>
      <c r="AA16" s="238">
        <v>5</v>
      </c>
      <c r="AB16" s="444"/>
      <c r="AC16" s="446"/>
      <c r="AD16" s="193"/>
      <c r="AE16" s="196" t="s">
        <v>76</v>
      </c>
      <c r="AF16" s="196" t="s">
        <v>77</v>
      </c>
      <c r="AG16" s="197">
        <f>12/2</f>
        <v>6</v>
      </c>
      <c r="AH16" s="230"/>
      <c r="AI16" s="270"/>
      <c r="AJ16" s="271"/>
      <c r="AK16" s="272">
        <v>3</v>
      </c>
      <c r="AL16" s="215">
        <f>Z16*AK16</f>
        <v>0</v>
      </c>
      <c r="AM16" s="216">
        <f>AK16*AA16</f>
        <v>15</v>
      </c>
      <c r="AN16" s="177" t="str">
        <f>B16</f>
        <v xml:space="preserve">"MINIMALE" Leistungsaufnahme, auf die der Prozess reduziert werden kann? </v>
      </c>
      <c r="AO16" s="273"/>
      <c r="AP16" s="273"/>
      <c r="AQ16" s="246"/>
      <c r="AR16" s="246"/>
      <c r="AS16" s="246"/>
      <c r="AT16" s="246"/>
      <c r="AU16" s="246"/>
      <c r="AV16" s="246"/>
      <c r="AW16" s="246"/>
      <c r="AX16" s="246"/>
    </row>
    <row r="17" spans="1:51" s="68" customFormat="1" ht="18" customHeight="1" thickTop="1" x14ac:dyDescent="0.25">
      <c r="A17" s="66"/>
      <c r="B17" s="104" t="s">
        <v>136</v>
      </c>
      <c r="C17" s="97"/>
      <c r="D17" s="97"/>
      <c r="E17" s="97"/>
      <c r="F17" s="97"/>
      <c r="G17" s="97"/>
      <c r="H17" s="105"/>
      <c r="I17" s="422" t="s">
        <v>161</v>
      </c>
      <c r="J17" s="422"/>
      <c r="K17" s="253"/>
      <c r="L17" s="232"/>
      <c r="M17" s="60">
        <v>3</v>
      </c>
      <c r="N17" s="427" t="s">
        <v>139</v>
      </c>
      <c r="O17" s="429"/>
      <c r="P17" s="429"/>
      <c r="R17" s="274"/>
      <c r="S17" s="275"/>
      <c r="T17" s="219"/>
      <c r="U17" s="276"/>
      <c r="V17" s="276"/>
      <c r="W17" s="277"/>
      <c r="X17" s="277" t="s">
        <v>78</v>
      </c>
      <c r="Y17" s="278" t="e">
        <f>R16/R14</f>
        <v>#DIV/0!</v>
      </c>
      <c r="Z17" s="279"/>
      <c r="AA17" s="245"/>
      <c r="AB17" s="444"/>
      <c r="AC17" s="446"/>
      <c r="AD17" s="193"/>
      <c r="AE17" s="196" t="s">
        <v>79</v>
      </c>
      <c r="AF17" s="196" t="s">
        <v>80</v>
      </c>
      <c r="AG17" s="197">
        <f>12/4</f>
        <v>3</v>
      </c>
      <c r="AH17" s="280"/>
      <c r="AI17" s="280"/>
      <c r="AJ17" s="281"/>
      <c r="AK17" s="282"/>
      <c r="AL17" s="215"/>
      <c r="AM17" s="216"/>
      <c r="AN17" s="177"/>
      <c r="AO17" s="283"/>
      <c r="AP17" s="283"/>
      <c r="AQ17" s="246"/>
      <c r="AR17" s="246"/>
      <c r="AS17" s="246"/>
      <c r="AT17" s="246"/>
      <c r="AU17" s="246"/>
      <c r="AV17" s="246"/>
      <c r="AW17" s="246"/>
      <c r="AX17" s="246"/>
    </row>
    <row r="18" spans="1:51" s="68" customFormat="1" ht="24.95" customHeight="1" thickBot="1" x14ac:dyDescent="0.3">
      <c r="A18" s="116">
        <v>7</v>
      </c>
      <c r="B18" s="96" t="s">
        <v>152</v>
      </c>
      <c r="C18" s="97"/>
      <c r="D18" s="97"/>
      <c r="E18" s="97"/>
      <c r="F18" s="97"/>
      <c r="G18" s="97"/>
      <c r="H18" s="119"/>
      <c r="I18" s="414"/>
      <c r="J18" s="415"/>
      <c r="K18" s="231" t="s">
        <v>81</v>
      </c>
      <c r="L18" s="232"/>
      <c r="M18" s="247"/>
      <c r="N18" s="260" t="s">
        <v>141</v>
      </c>
      <c r="O18" s="248"/>
      <c r="P18" s="249"/>
      <c r="R18" s="206">
        <f>I18</f>
        <v>0</v>
      </c>
      <c r="S18" s="284"/>
      <c r="T18" s="225">
        <v>1440</v>
      </c>
      <c r="U18" s="226">
        <v>720</v>
      </c>
      <c r="V18" s="226">
        <v>240</v>
      </c>
      <c r="W18" s="226">
        <v>60</v>
      </c>
      <c r="X18" s="226">
        <v>15</v>
      </c>
      <c r="Y18" s="226">
        <v>15</v>
      </c>
      <c r="Z18" s="212">
        <f>IF(I18="",0,IF($R18&gt;=T18,T3,IF($R18&gt;=U18,U3,IF($R18&gt;=V18,V3,IF($R18&gt;=W18,W3,IF($R18&gt;=X18,X3,IF($R18&lt;Y18,Y3,0)))))))</f>
        <v>0</v>
      </c>
      <c r="AA18" s="213">
        <v>5</v>
      </c>
      <c r="AB18" s="444"/>
      <c r="AC18" s="446"/>
      <c r="AD18" s="193"/>
      <c r="AE18" s="196" t="s">
        <v>82</v>
      </c>
      <c r="AF18" s="196" t="s">
        <v>49</v>
      </c>
      <c r="AG18" s="197">
        <v>0</v>
      </c>
      <c r="AH18" s="285"/>
      <c r="AI18" s="285"/>
      <c r="AJ18" s="286"/>
      <c r="AK18" s="287">
        <v>2</v>
      </c>
      <c r="AL18" s="215">
        <f>Z18*AK18</f>
        <v>0</v>
      </c>
      <c r="AM18" s="216">
        <f>AK18*AA18</f>
        <v>10</v>
      </c>
      <c r="AN18" s="177" t="str">
        <f>B18</f>
        <v xml:space="preserve">Wie schätzen Sie die typische PROZESSDAUER (ohne Unterbrechung) ein ? </v>
      </c>
      <c r="AO18" s="288"/>
      <c r="AP18" s="288"/>
      <c r="AQ18" s="246"/>
      <c r="AR18" s="246"/>
      <c r="AS18" s="246"/>
      <c r="AT18" s="246"/>
      <c r="AU18" s="246"/>
      <c r="AV18" s="246"/>
      <c r="AW18" s="246"/>
      <c r="AX18" s="246"/>
      <c r="AY18" s="289"/>
    </row>
    <row r="19" spans="1:51" s="292" customFormat="1" ht="18" customHeight="1" thickTop="1" x14ac:dyDescent="0.2">
      <c r="A19" s="106"/>
      <c r="B19" s="104" t="s">
        <v>153</v>
      </c>
      <c r="C19" s="107"/>
      <c r="D19" s="107"/>
      <c r="E19" s="107"/>
      <c r="F19" s="107"/>
      <c r="G19" s="107"/>
      <c r="H19" s="108"/>
      <c r="I19" s="422" t="s">
        <v>160</v>
      </c>
      <c r="J19" s="422"/>
      <c r="K19" s="290"/>
      <c r="L19" s="291"/>
      <c r="M19" s="61">
        <v>0.5</v>
      </c>
      <c r="N19" s="430" t="s">
        <v>83</v>
      </c>
      <c r="O19" s="431"/>
      <c r="P19" s="431"/>
      <c r="R19" s="293"/>
      <c r="S19" s="294"/>
      <c r="T19" s="295"/>
      <c r="U19" s="296"/>
      <c r="V19" s="294"/>
      <c r="W19" s="296"/>
      <c r="X19" s="296"/>
      <c r="Y19" s="296"/>
      <c r="Z19" s="297"/>
      <c r="AA19" s="298"/>
      <c r="AB19" s="444"/>
      <c r="AC19" s="446"/>
      <c r="AD19" s="294"/>
      <c r="AE19" s="299" t="s">
        <v>84</v>
      </c>
      <c r="AF19" s="299"/>
      <c r="AG19" s="300"/>
      <c r="AH19" s="301"/>
      <c r="AI19" s="301"/>
      <c r="AJ19" s="302"/>
      <c r="AK19" s="303"/>
      <c r="AL19" s="304"/>
      <c r="AM19" s="305"/>
      <c r="AN19" s="294"/>
      <c r="AO19" s="306"/>
      <c r="AP19" s="306"/>
      <c r="AQ19" s="306"/>
      <c r="AR19" s="306"/>
      <c r="AS19" s="306"/>
      <c r="AT19" s="306"/>
      <c r="AU19" s="306"/>
      <c r="AV19" s="306"/>
      <c r="AW19" s="306"/>
      <c r="AX19" s="306"/>
    </row>
    <row r="20" spans="1:51" s="68" customFormat="1" ht="24.95" customHeight="1" thickBot="1" x14ac:dyDescent="0.35">
      <c r="A20" s="116">
        <v>8</v>
      </c>
      <c r="B20" s="412" t="s">
        <v>85</v>
      </c>
      <c r="C20" s="419"/>
      <c r="D20" s="419"/>
      <c r="E20" s="419"/>
      <c r="F20" s="419"/>
      <c r="G20" s="419"/>
      <c r="H20" s="119"/>
      <c r="I20" s="414"/>
      <c r="J20" s="415"/>
      <c r="K20" s="231" t="s">
        <v>81</v>
      </c>
      <c r="L20" s="232"/>
      <c r="M20" s="247"/>
      <c r="N20" s="248"/>
      <c r="O20" s="248"/>
      <c r="P20" s="249"/>
      <c r="R20" s="206">
        <f>I20</f>
        <v>0</v>
      </c>
      <c r="S20" s="284"/>
      <c r="T20" s="225">
        <v>240</v>
      </c>
      <c r="U20" s="226">
        <v>240</v>
      </c>
      <c r="V20" s="226">
        <v>120</v>
      </c>
      <c r="W20" s="226">
        <v>60</v>
      </c>
      <c r="X20" s="226">
        <v>15</v>
      </c>
      <c r="Y20" s="226">
        <v>1</v>
      </c>
      <c r="Z20" s="212">
        <f>IF(I20="",0,IF($R20&lt;=Y20,$Y$3,IF($R20&lt;=X20,$X$3,IF($R20&lt;=W20,$W$3,IF($R20&lt;=V20,$V$3,IF($R20&lt;=U20,$U$3,IF($R20&gt;=T20,$T$3,0)))))))</f>
        <v>0</v>
      </c>
      <c r="AA20" s="213">
        <v>5</v>
      </c>
      <c r="AB20" s="444"/>
      <c r="AC20" s="446"/>
      <c r="AD20" s="193"/>
      <c r="AE20" s="196" t="s">
        <v>86</v>
      </c>
      <c r="AF20" s="196"/>
      <c r="AG20" s="196"/>
      <c r="AH20" s="230"/>
      <c r="AI20" s="230"/>
      <c r="AJ20" s="252"/>
      <c r="AK20" s="214">
        <v>1</v>
      </c>
      <c r="AL20" s="215">
        <f>Z20*AK20</f>
        <v>0</v>
      </c>
      <c r="AM20" s="216">
        <f>AK20*AA20</f>
        <v>5</v>
      </c>
      <c r="AN20" s="177" t="str">
        <f>B20</f>
        <v>Vorbereitungszeit, nach der eine Leistungserhöhung bzw. Leistungsreduktion</v>
      </c>
      <c r="AO20" s="246"/>
      <c r="AP20" s="246"/>
      <c r="AQ20" s="246"/>
      <c r="AR20" s="246"/>
      <c r="AS20" s="177"/>
      <c r="AT20" s="246"/>
      <c r="AU20" s="246"/>
      <c r="AV20" s="246"/>
      <c r="AW20" s="246"/>
      <c r="AX20" s="246"/>
      <c r="AY20" s="289"/>
    </row>
    <row r="21" spans="1:51" s="292" customFormat="1" ht="24.95" customHeight="1" thickTop="1" x14ac:dyDescent="0.2">
      <c r="A21" s="120"/>
      <c r="B21" s="125" t="s">
        <v>165</v>
      </c>
      <c r="C21" s="126"/>
      <c r="D21" s="126"/>
      <c r="E21" s="126"/>
      <c r="F21" s="126"/>
      <c r="G21" s="126"/>
      <c r="H21" s="108"/>
      <c r="I21" s="422" t="s">
        <v>159</v>
      </c>
      <c r="J21" s="422"/>
      <c r="K21" s="253"/>
      <c r="L21" s="232"/>
      <c r="M21" s="396">
        <f>M11*M13*(P15*M17*M19)</f>
        <v>15642.857142857141</v>
      </c>
      <c r="N21" s="425" t="s">
        <v>87</v>
      </c>
      <c r="O21" s="426"/>
      <c r="P21" s="426"/>
      <c r="R21" s="265"/>
      <c r="S21" s="177"/>
      <c r="T21" s="255"/>
      <c r="U21" s="133"/>
      <c r="V21" s="177"/>
      <c r="W21" s="133"/>
      <c r="X21" s="133"/>
      <c r="Y21" s="133"/>
      <c r="Z21" s="257"/>
      <c r="AA21" s="258"/>
      <c r="AB21" s="444"/>
      <c r="AC21" s="446"/>
      <c r="AD21" s="294"/>
      <c r="AE21" s="196" t="s">
        <v>88</v>
      </c>
      <c r="AF21" s="196"/>
      <c r="AG21" s="196"/>
      <c r="AH21" s="230"/>
      <c r="AI21" s="230"/>
      <c r="AJ21" s="252"/>
      <c r="AK21" s="303"/>
      <c r="AL21" s="215"/>
      <c r="AM21" s="216"/>
      <c r="AN21" s="177"/>
      <c r="AO21" s="306"/>
      <c r="AP21" s="306"/>
      <c r="AQ21" s="306"/>
      <c r="AR21" s="306"/>
      <c r="AS21" s="306"/>
      <c r="AT21" s="306"/>
      <c r="AU21" s="306"/>
      <c r="AV21" s="306"/>
      <c r="AW21" s="306"/>
      <c r="AX21" s="306"/>
    </row>
    <row r="22" spans="1:51" s="308" customFormat="1" ht="24.95" customHeight="1" thickBot="1" x14ac:dyDescent="0.4">
      <c r="A22" s="121">
        <v>9</v>
      </c>
      <c r="B22" s="127" t="s">
        <v>154</v>
      </c>
      <c r="C22" s="109"/>
      <c r="D22" s="110"/>
      <c r="E22" s="111"/>
      <c r="F22" s="112"/>
      <c r="G22" s="113"/>
      <c r="H22" s="122"/>
      <c r="I22" s="414"/>
      <c r="J22" s="415"/>
      <c r="K22" s="231" t="s">
        <v>81</v>
      </c>
      <c r="L22" s="232"/>
      <c r="M22" s="307"/>
      <c r="N22" s="307"/>
      <c r="O22" s="307"/>
      <c r="P22" s="307"/>
      <c r="R22" s="206">
        <f>I22</f>
        <v>0</v>
      </c>
      <c r="S22" s="284">
        <v>0</v>
      </c>
      <c r="T22" s="225">
        <v>5</v>
      </c>
      <c r="U22" s="226">
        <v>15</v>
      </c>
      <c r="V22" s="226">
        <v>60</v>
      </c>
      <c r="W22" s="226">
        <v>120</v>
      </c>
      <c r="X22" s="226">
        <v>240</v>
      </c>
      <c r="Y22" s="226">
        <v>240</v>
      </c>
      <c r="Z22" s="212">
        <f>IF($R22&lt;=T22,T3,IF($R22&lt;=U22,U3,IF($R22&lt;=V22,V3,IF($R22&lt;=W22,W3,IF($R22&lt;=X22,X3,IF($R22&gt;Y22,Y3,0))))))</f>
        <v>0</v>
      </c>
      <c r="AA22" s="213">
        <v>5</v>
      </c>
      <c r="AB22" s="444"/>
      <c r="AC22" s="446"/>
      <c r="AD22" s="193"/>
      <c r="AE22" s="196" t="s">
        <v>89</v>
      </c>
      <c r="AF22" s="196"/>
      <c r="AG22" s="196"/>
      <c r="AH22" s="230"/>
      <c r="AI22" s="230"/>
      <c r="AJ22" s="252"/>
      <c r="AK22" s="214">
        <v>4</v>
      </c>
      <c r="AL22" s="215">
        <f>Z22*AK22</f>
        <v>0</v>
      </c>
      <c r="AM22" s="216">
        <f>AK22*AA22</f>
        <v>20</v>
      </c>
      <c r="AN22" s="177" t="str">
        <f>B22</f>
        <v xml:space="preserve">MAXIMALmögliche zeitliche Verschiebedauer des Prozess ? </v>
      </c>
      <c r="AO22" s="309"/>
      <c r="AP22" s="309"/>
      <c r="AQ22" s="309"/>
      <c r="AR22" s="309"/>
      <c r="AS22" s="309"/>
      <c r="AT22" s="309"/>
      <c r="AU22" s="309"/>
      <c r="AV22" s="309"/>
      <c r="AW22" s="309"/>
      <c r="AX22" s="309"/>
    </row>
    <row r="23" spans="1:51" s="68" customFormat="1" ht="18" customHeight="1" thickTop="1" x14ac:dyDescent="0.25">
      <c r="A23" s="116"/>
      <c r="B23" s="104" t="s">
        <v>153</v>
      </c>
      <c r="C23" s="97"/>
      <c r="D23" s="97"/>
      <c r="E23" s="97"/>
      <c r="F23" s="97"/>
      <c r="G23" s="97"/>
      <c r="H23" s="105"/>
      <c r="I23" s="422" t="s">
        <v>158</v>
      </c>
      <c r="J23" s="422"/>
      <c r="K23" s="253"/>
      <c r="L23" s="232"/>
      <c r="M23" s="409" t="str">
        <f>IF(M21&lt;=T11,T10,IF(M21&lt;=U11,U10,IF(M21&lt;=V11,V10,IF(M21&lt;=W11,W10,IF(M21&lt;=X11,X10,IF(M21&lt;Y11,Y10,0))))))</f>
        <v>10.000 - 100.000 KWh p.a. (GERING)</v>
      </c>
      <c r="N23" s="410"/>
      <c r="O23" s="411"/>
      <c r="P23" s="307"/>
      <c r="R23" s="265"/>
      <c r="S23" s="177"/>
      <c r="T23" s="255"/>
      <c r="U23" s="133"/>
      <c r="V23" s="177"/>
      <c r="W23" s="133"/>
      <c r="X23" s="133"/>
      <c r="Y23" s="133"/>
      <c r="Z23" s="257"/>
      <c r="AA23" s="258"/>
      <c r="AB23" s="444"/>
      <c r="AC23" s="446"/>
      <c r="AD23" s="193"/>
      <c r="AE23" s="196" t="s">
        <v>90</v>
      </c>
      <c r="AF23" s="196"/>
      <c r="AG23" s="196"/>
      <c r="AH23" s="230"/>
      <c r="AI23" s="230"/>
      <c r="AJ23" s="252"/>
      <c r="AK23" s="223"/>
      <c r="AL23" s="215"/>
      <c r="AM23" s="216"/>
      <c r="AN23" s="177"/>
      <c r="AO23" s="246"/>
      <c r="AP23" s="246"/>
      <c r="AQ23" s="246"/>
      <c r="AR23" s="246"/>
      <c r="AS23" s="246"/>
      <c r="AT23" s="246"/>
      <c r="AU23" s="246"/>
      <c r="AV23" s="246"/>
      <c r="AW23" s="246"/>
      <c r="AX23" s="246"/>
    </row>
    <row r="24" spans="1:51" s="68" customFormat="1" ht="24.95" customHeight="1" thickBot="1" x14ac:dyDescent="0.3">
      <c r="A24" s="116">
        <v>10</v>
      </c>
      <c r="B24" s="412" t="s">
        <v>155</v>
      </c>
      <c r="C24" s="413"/>
      <c r="D24" s="413"/>
      <c r="E24" s="413"/>
      <c r="F24" s="413"/>
      <c r="G24" s="413"/>
      <c r="H24" s="118" t="s">
        <v>15</v>
      </c>
      <c r="I24" s="414"/>
      <c r="J24" s="415"/>
      <c r="K24" s="205"/>
      <c r="L24" s="232"/>
      <c r="M24" s="310" t="s">
        <v>92</v>
      </c>
      <c r="N24" s="307"/>
      <c r="O24" s="307"/>
      <c r="P24" s="307"/>
      <c r="R24" s="206">
        <f>I24</f>
        <v>0</v>
      </c>
      <c r="S24" s="128"/>
      <c r="T24" s="311" t="s">
        <v>91</v>
      </c>
      <c r="U24" s="312" t="s">
        <v>93</v>
      </c>
      <c r="V24" s="312" t="s">
        <v>94</v>
      </c>
      <c r="W24" s="312" t="s">
        <v>95</v>
      </c>
      <c r="X24" s="312" t="s">
        <v>96</v>
      </c>
      <c r="Y24" s="312" t="s">
        <v>97</v>
      </c>
      <c r="Z24" s="212">
        <f>IF($R24=T24,T3,IF($R24=U24,U3,IF($R24=V24,V3,IF($R24=W24,W3,IF($R24=X24,X3,IF($R24=Y24,Y3,0))))))</f>
        <v>0</v>
      </c>
      <c r="AA24" s="313">
        <v>5</v>
      </c>
      <c r="AB24" s="444"/>
      <c r="AC24" s="446"/>
      <c r="AD24" s="193"/>
      <c r="AE24" s="196" t="s">
        <v>49</v>
      </c>
      <c r="AF24" s="196"/>
      <c r="AG24" s="196"/>
      <c r="AH24" s="230"/>
      <c r="AI24" s="230"/>
      <c r="AJ24" s="252"/>
      <c r="AK24" s="214">
        <v>2</v>
      </c>
      <c r="AL24" s="215">
        <f>Z24*AK24</f>
        <v>0</v>
      </c>
      <c r="AM24" s="216">
        <f>AK24*AA24</f>
        <v>10</v>
      </c>
      <c r="AN24" s="177" t="str">
        <f>B24</f>
        <v xml:space="preserve">Welche technischen/wirtschaftlichen Konsequenzen hätte eine Verschiebung </v>
      </c>
      <c r="AO24" s="246"/>
      <c r="AP24" s="246"/>
      <c r="AQ24" s="246"/>
      <c r="AR24" s="177"/>
      <c r="AS24" s="246"/>
      <c r="AT24" s="246"/>
      <c r="AU24" s="246"/>
      <c r="AV24" s="246"/>
      <c r="AW24" s="246"/>
      <c r="AX24" s="246"/>
      <c r="AY24" s="289"/>
    </row>
    <row r="25" spans="1:51" s="68" customFormat="1" ht="24.95" customHeight="1" thickTop="1" x14ac:dyDescent="0.25">
      <c r="A25" s="66"/>
      <c r="B25" s="125" t="s">
        <v>156</v>
      </c>
      <c r="C25" s="97"/>
      <c r="D25" s="97"/>
      <c r="E25" s="97"/>
      <c r="F25" s="97"/>
      <c r="G25" s="97"/>
      <c r="H25" s="105"/>
      <c r="I25" s="314" t="str">
        <f>IF(OR(I12&gt;1000,I14&gt;1000),"* Bei diesem Kriterium wird ab &lt; mehr als 1 MW &gt; die max. Bewertungsziffer &lt; 5 &gt; zugesteuert.","")</f>
        <v/>
      </c>
      <c r="J25" s="141"/>
      <c r="K25" s="70"/>
      <c r="M25" s="224"/>
      <c r="N25" s="315"/>
      <c r="R25" s="246"/>
      <c r="S25" s="36"/>
      <c r="T25" s="316"/>
      <c r="U25" s="316"/>
      <c r="V25" s="316"/>
      <c r="W25" s="316"/>
      <c r="X25" s="316"/>
      <c r="Y25" s="316"/>
      <c r="Z25" s="317">
        <f>Z6+Z8+Z10+Z12+Z14+Z16+Z18+Z20+Z22+Z24</f>
        <v>0</v>
      </c>
      <c r="AA25" s="318">
        <f>AA6+AA8+AA10+AA12+AA14+AA16+AA18+AA20+AA22+AA24</f>
        <v>50</v>
      </c>
      <c r="AB25" s="251">
        <f>(Z25/10)</f>
        <v>0</v>
      </c>
      <c r="AC25" s="319">
        <f>Z25/AA25</f>
        <v>0</v>
      </c>
      <c r="AD25" s="193"/>
      <c r="AE25" s="193"/>
      <c r="AF25" s="193"/>
      <c r="AG25" s="193"/>
      <c r="AH25" s="246"/>
      <c r="AI25" s="246"/>
      <c r="AJ25" s="246"/>
      <c r="AK25" s="316"/>
      <c r="AL25" s="320">
        <f>SUM(AL6:AL24)</f>
        <v>0</v>
      </c>
      <c r="AM25" s="321">
        <f>SUM(AM6:AM24)</f>
        <v>130</v>
      </c>
      <c r="AN25" s="246"/>
      <c r="AO25" s="246"/>
      <c r="AP25" s="246"/>
      <c r="AQ25" s="246"/>
      <c r="AR25" s="246"/>
      <c r="AS25" s="246"/>
      <c r="AT25" s="246"/>
      <c r="AU25" s="246"/>
      <c r="AV25" s="246"/>
      <c r="AW25" s="246"/>
      <c r="AX25" s="246"/>
    </row>
    <row r="26" spans="1:51" s="19" customFormat="1" ht="41.25" customHeight="1" x14ac:dyDescent="0.2">
      <c r="A26" s="123"/>
      <c r="B26" s="62"/>
      <c r="C26" s="63"/>
      <c r="E26" s="416" t="s">
        <v>98</v>
      </c>
      <c r="F26" s="417"/>
      <c r="G26" s="417"/>
      <c r="H26" s="417"/>
      <c r="I26" s="417"/>
      <c r="J26" s="417"/>
      <c r="K26" s="64"/>
      <c r="L26" s="418" t="s">
        <v>99</v>
      </c>
      <c r="M26" s="418"/>
      <c r="O26" s="65"/>
      <c r="R26" s="131"/>
      <c r="S26" s="322"/>
      <c r="T26" s="133"/>
      <c r="U26" s="133"/>
      <c r="V26" s="133"/>
      <c r="W26" s="133"/>
      <c r="X26" s="133"/>
      <c r="Y26" s="133"/>
      <c r="Z26" s="131"/>
      <c r="AA26" s="131"/>
      <c r="AB26" s="323" t="s">
        <v>100</v>
      </c>
      <c r="AC26" s="324">
        <f>AL25/AM25</f>
        <v>0</v>
      </c>
      <c r="AD26" s="177"/>
      <c r="AE26" s="177"/>
      <c r="AF26" s="177"/>
      <c r="AG26" s="177"/>
      <c r="AH26" s="131"/>
      <c r="AI26" s="131"/>
      <c r="AJ26" s="131"/>
      <c r="AK26" s="131"/>
      <c r="AL26" s="131"/>
      <c r="AM26" s="131"/>
      <c r="AN26" s="131"/>
      <c r="AO26" s="131"/>
      <c r="AP26" s="131"/>
      <c r="AQ26" s="131"/>
      <c r="AR26" s="131"/>
      <c r="AS26" s="131"/>
      <c r="AT26" s="131"/>
      <c r="AU26" s="131"/>
      <c r="AV26" s="131"/>
      <c r="AW26" s="131"/>
      <c r="AX26" s="131"/>
    </row>
    <row r="27" spans="1:51" s="19" customFormat="1" ht="22.5" hidden="1" customHeight="1" x14ac:dyDescent="0.2">
      <c r="A27" s="123"/>
      <c r="B27" s="423"/>
      <c r="C27" s="424"/>
      <c r="D27" s="424"/>
      <c r="E27" s="13">
        <v>0</v>
      </c>
      <c r="F27" s="13">
        <v>1</v>
      </c>
      <c r="G27" s="14">
        <v>2</v>
      </c>
      <c r="H27" s="14">
        <v>3</v>
      </c>
      <c r="I27" s="14">
        <v>4</v>
      </c>
      <c r="J27" s="14">
        <v>5</v>
      </c>
      <c r="K27" s="15"/>
      <c r="L27" s="16"/>
      <c r="M27" s="17"/>
      <c r="N27" s="18"/>
      <c r="S27" s="177"/>
      <c r="T27" s="133"/>
      <c r="U27" s="133"/>
      <c r="V27" s="133"/>
      <c r="W27" s="133"/>
      <c r="X27" s="133"/>
      <c r="Y27" s="133"/>
      <c r="AD27" s="325"/>
      <c r="AE27" s="326"/>
      <c r="AF27" s="326"/>
      <c r="AG27" s="326"/>
      <c r="AH27" s="292"/>
      <c r="AI27" s="292"/>
      <c r="AJ27" s="292"/>
    </row>
    <row r="28" spans="1:51" s="26" customFormat="1" ht="39.950000000000003" customHeight="1" thickBot="1" x14ac:dyDescent="0.25">
      <c r="A28" s="123"/>
      <c r="B28" s="22" t="s">
        <v>101</v>
      </c>
      <c r="C28" s="23"/>
      <c r="D28" s="23"/>
      <c r="E28" s="24" t="str">
        <f>IF(O28=0,"",IF(E27&lt;=E30,E30,""))</f>
        <v/>
      </c>
      <c r="F28" s="24" t="str">
        <f>IF(F27&lt;=F30,F30,"")</f>
        <v/>
      </c>
      <c r="G28" s="24" t="str">
        <f>IF(G27&lt;=G30,G30,"")</f>
        <v/>
      </c>
      <c r="H28" s="24" t="str">
        <f>IF(H27&lt;=H30,H30,"")</f>
        <v/>
      </c>
      <c r="I28" s="24" t="str">
        <f>IF(I27&lt;=I30,I30,"")</f>
        <v/>
      </c>
      <c r="J28" s="24" t="str">
        <f>IF(J27&lt;=J30,J30,"")</f>
        <v/>
      </c>
      <c r="K28" s="25"/>
      <c r="L28" s="404">
        <f>AB25</f>
        <v>0</v>
      </c>
      <c r="M28" s="405"/>
      <c r="O28" s="27">
        <f>AC26</f>
        <v>0</v>
      </c>
      <c r="S28" s="177"/>
      <c r="T28" s="133"/>
      <c r="U28" s="133"/>
      <c r="V28" s="133"/>
      <c r="W28" s="133"/>
      <c r="X28" s="133"/>
      <c r="Y28" s="133"/>
      <c r="AE28" s="325"/>
      <c r="AF28" s="325"/>
      <c r="AG28" s="325"/>
      <c r="AH28" s="19"/>
      <c r="AI28" s="19"/>
      <c r="AJ28" s="19"/>
    </row>
    <row r="29" spans="1:51" s="33" customFormat="1" ht="19.5" hidden="1" customHeight="1" thickTop="1" x14ac:dyDescent="0.2">
      <c r="A29" s="123"/>
      <c r="B29" s="29"/>
      <c r="C29" s="30"/>
      <c r="D29" s="30" t="s">
        <v>102</v>
      </c>
      <c r="E29" s="31">
        <v>0.3</v>
      </c>
      <c r="F29" s="31">
        <v>0.4</v>
      </c>
      <c r="G29" s="31">
        <v>0.5</v>
      </c>
      <c r="H29" s="31">
        <v>0.6</v>
      </c>
      <c r="I29" s="31">
        <v>0.7</v>
      </c>
      <c r="J29" s="31">
        <v>0.7</v>
      </c>
      <c r="K29" s="32"/>
      <c r="L29" s="406"/>
      <c r="M29" s="406"/>
      <c r="O29" s="140"/>
      <c r="S29" s="327"/>
      <c r="T29" s="328"/>
      <c r="U29" s="328"/>
      <c r="V29" s="328"/>
      <c r="W29" s="328"/>
      <c r="X29" s="328"/>
      <c r="Y29" s="328"/>
      <c r="AD29" s="329"/>
      <c r="AE29" s="26"/>
      <c r="AF29" s="26"/>
      <c r="AG29" s="26"/>
      <c r="AH29" s="26"/>
      <c r="AI29" s="26"/>
      <c r="AJ29" s="26"/>
    </row>
    <row r="30" spans="1:51" s="37" customFormat="1" ht="17.25" hidden="1" customHeight="1" x14ac:dyDescent="0.2">
      <c r="A30" s="124"/>
      <c r="B30" s="36"/>
      <c r="E30" s="38">
        <f>IF(O28&lt;=E29,E27,IF(O28&lt;=F29,F27,IF(O28&lt;=G29,G27,IF(O28&lt;=H29,H27,IF(O28&lt;=I29,I27,IF(O28&gt;J29,J27,"WEITER"))))))</f>
        <v>0</v>
      </c>
      <c r="F30" s="38">
        <f>IF(O28&lt;=E29,E27,IF(O28&lt;=F29,F27,IF(O28&lt;=G29,G27,IF(O28&lt;=H29,H27,IF(O28&lt;=I29,I27,IF(O28&gt;J29,J27,"WEITER"))))))</f>
        <v>0</v>
      </c>
      <c r="G30" s="38">
        <f>IF(O28&lt;=E29,E27,IF(O28&lt;=F29,F27,IF(O28&lt;=G29,G27,IF(O28&lt;=H29,H27,IF(O28&lt;=I29,I27,IF(O28&gt;J29,J27,"WEITER"))))))</f>
        <v>0</v>
      </c>
      <c r="H30" s="38">
        <f>IF(O28&lt;=E29,E27,IF(O28&lt;=F29,F27,IF(O28&lt;=G29,G27,IF(O28&lt;=H29,H27,IF(O28&lt;=I29,I27,IF(O28&gt;J29,J27,"WEITER"))))))</f>
        <v>0</v>
      </c>
      <c r="I30" s="38">
        <f>IF(O28&lt;=E29,E27,IF(O28&lt;=F29,F27,IF(O28&lt;=G29,G27,IF(O28&lt;=H29,H27,IF(O28&lt;=I29,I27,IF(O28&gt;J29,J27,"WEITER"))))))</f>
        <v>0</v>
      </c>
      <c r="J30" s="38">
        <f>IF(O28&lt;=E29,E27,IF(O28&lt;=F29,F27,IF(O28&lt;=G29,G27,IF(O28&lt;=H29,H27,IF(O28&lt;=I29,I27,IF(O28&gt;J29,J27,"WEITER"))))))</f>
        <v>0</v>
      </c>
      <c r="K30" s="39"/>
      <c r="S30" s="330"/>
      <c r="T30" s="331"/>
      <c r="U30" s="331"/>
      <c r="V30" s="331"/>
      <c r="W30" s="331"/>
      <c r="X30" s="331"/>
      <c r="Y30" s="332"/>
      <c r="AD30" s="333"/>
      <c r="AE30" s="329"/>
      <c r="AF30" s="329"/>
      <c r="AG30" s="329"/>
      <c r="AH30" s="33"/>
      <c r="AI30" s="33"/>
      <c r="AJ30" s="33"/>
    </row>
    <row r="31" spans="1:51" s="68" customFormat="1" ht="15" customHeight="1" thickTop="1" x14ac:dyDescent="0.25">
      <c r="A31" s="66"/>
      <c r="B31" s="67"/>
      <c r="E31" s="407"/>
      <c r="F31" s="407"/>
      <c r="G31" s="407"/>
      <c r="H31" s="407"/>
      <c r="I31" s="407"/>
      <c r="J31" s="407"/>
      <c r="K31" s="69"/>
      <c r="L31" s="408" t="s">
        <v>103</v>
      </c>
      <c r="M31" s="408"/>
      <c r="N31" s="33"/>
      <c r="O31" s="142" t="s">
        <v>104</v>
      </c>
      <c r="S31" s="193"/>
      <c r="T31" s="246"/>
      <c r="U31" s="246"/>
      <c r="V31" s="246"/>
      <c r="W31" s="246"/>
      <c r="X31" s="246"/>
      <c r="Y31" s="273"/>
      <c r="AD31" s="67"/>
      <c r="AE31" s="334"/>
      <c r="AF31" s="334"/>
      <c r="AG31" s="334"/>
      <c r="AH31" s="335"/>
      <c r="AI31" s="335"/>
      <c r="AJ31" s="335"/>
    </row>
    <row r="32" spans="1:51" s="68" customFormat="1" ht="12" hidden="1" customHeight="1" x14ac:dyDescent="0.25">
      <c r="A32" s="66"/>
      <c r="B32" s="67"/>
      <c r="E32" s="141"/>
      <c r="F32" s="141"/>
      <c r="G32" s="141"/>
      <c r="H32" s="70"/>
      <c r="I32" s="141"/>
      <c r="J32" s="141"/>
      <c r="K32" s="69"/>
      <c r="L32" s="142"/>
      <c r="M32" s="142"/>
      <c r="N32" s="33"/>
      <c r="O32" s="142"/>
      <c r="S32" s="193"/>
      <c r="T32" s="246"/>
      <c r="U32" s="246"/>
      <c r="V32" s="246"/>
      <c r="W32" s="246"/>
      <c r="X32" s="246"/>
      <c r="Y32" s="273"/>
      <c r="AD32" s="67"/>
      <c r="AE32" s="67"/>
      <c r="AF32" s="67"/>
      <c r="AG32" s="67"/>
    </row>
    <row r="33" spans="1:36" s="68" customFormat="1" ht="116.25" customHeight="1" x14ac:dyDescent="0.25">
      <c r="A33" s="66"/>
      <c r="B33" s="420" t="str">
        <f>IF(E28=B38,C38,IF(E28=B39,C39,IF(E28=B40,C40,IF(E28=B41,C41,IF(E28=B42,C42,IF(E28=B43,C43,""))))))</f>
        <v/>
      </c>
      <c r="C33" s="421"/>
      <c r="D33" s="421"/>
      <c r="E33" s="421"/>
      <c r="F33" s="421"/>
      <c r="G33" s="421"/>
      <c r="H33" s="421"/>
      <c r="I33" s="421"/>
      <c r="J33" s="421"/>
      <c r="K33" s="71"/>
      <c r="L33" s="71"/>
      <c r="M33" s="71"/>
      <c r="N33" s="71"/>
      <c r="O33" s="71"/>
      <c r="S33" s="193"/>
      <c r="T33" s="246"/>
      <c r="U33" s="246"/>
      <c r="V33" s="246"/>
      <c r="W33" s="246"/>
      <c r="X33" s="246"/>
      <c r="Y33" s="273"/>
      <c r="AD33" s="67"/>
      <c r="AE33" s="67"/>
      <c r="AF33" s="67"/>
      <c r="AG33" s="67"/>
    </row>
    <row r="34" spans="1:36" s="68" customFormat="1" ht="12" customHeight="1" x14ac:dyDescent="0.25">
      <c r="A34" s="66"/>
      <c r="B34" s="67"/>
      <c r="E34" s="141"/>
      <c r="F34" s="141"/>
      <c r="G34" s="141"/>
      <c r="H34" s="70"/>
      <c r="I34" s="141"/>
      <c r="J34" s="141"/>
      <c r="K34" s="69"/>
      <c r="L34" s="142"/>
      <c r="M34" s="142"/>
      <c r="N34" s="33"/>
      <c r="O34" s="142"/>
      <c r="S34" s="193"/>
      <c r="T34" s="246"/>
      <c r="U34" s="246"/>
      <c r="V34" s="246"/>
      <c r="W34" s="246"/>
      <c r="X34" s="246"/>
      <c r="Y34" s="273"/>
      <c r="AD34" s="67"/>
      <c r="AE34" s="67"/>
      <c r="AF34" s="67"/>
      <c r="AG34" s="67"/>
    </row>
    <row r="35" spans="1:36" s="68" customFormat="1" ht="20.100000000000001" customHeight="1" x14ac:dyDescent="0.25">
      <c r="A35" s="123"/>
      <c r="B35" s="72" t="s">
        <v>148</v>
      </c>
      <c r="C35" s="73"/>
      <c r="E35" s="74"/>
      <c r="F35" s="74"/>
      <c r="G35" s="74"/>
      <c r="H35" s="75"/>
      <c r="I35" s="74"/>
      <c r="J35" s="76"/>
      <c r="K35" s="77" t="s">
        <v>105</v>
      </c>
      <c r="L35" s="78"/>
      <c r="M35" s="457" t="s">
        <v>176</v>
      </c>
      <c r="N35" s="401"/>
      <c r="O35" s="401"/>
      <c r="P35" s="79"/>
      <c r="Q35" s="79"/>
      <c r="R35" s="79"/>
      <c r="S35" s="336"/>
      <c r="T35" s="336"/>
      <c r="U35" s="336"/>
      <c r="V35" s="336"/>
      <c r="W35" s="336"/>
      <c r="X35" s="336"/>
      <c r="Y35" s="336"/>
      <c r="Z35" s="79"/>
      <c r="AD35" s="67"/>
      <c r="AE35" s="67"/>
      <c r="AF35" s="67"/>
      <c r="AG35" s="67"/>
    </row>
    <row r="36" spans="1:36" s="68" customFormat="1" ht="20.100000000000001" customHeight="1" x14ac:dyDescent="0.25">
      <c r="A36" s="123"/>
      <c r="B36" s="80" t="s">
        <v>106</v>
      </c>
      <c r="E36" s="81"/>
      <c r="F36" s="81"/>
      <c r="G36" s="81"/>
      <c r="H36" s="82"/>
      <c r="I36" s="81"/>
      <c r="J36" s="81"/>
      <c r="K36" s="77" t="s">
        <v>107</v>
      </c>
      <c r="L36" s="78"/>
      <c r="M36" s="402" t="s">
        <v>175</v>
      </c>
      <c r="N36" s="403"/>
      <c r="O36" s="403"/>
      <c r="S36" s="193"/>
      <c r="T36" s="246"/>
      <c r="U36" s="246"/>
      <c r="V36" s="246"/>
      <c r="W36" s="246"/>
      <c r="X36" s="246"/>
      <c r="Y36" s="273"/>
      <c r="AD36" s="67"/>
      <c r="AE36" s="67"/>
      <c r="AF36" s="67"/>
      <c r="AG36" s="67"/>
    </row>
    <row r="37" spans="1:36" s="68" customFormat="1" ht="20.100000000000001" customHeight="1" x14ac:dyDescent="0.35">
      <c r="A37" s="123"/>
      <c r="B37" s="337"/>
      <c r="C37" s="338"/>
      <c r="F37" s="339"/>
      <c r="H37" s="340"/>
      <c r="I37" s="189"/>
      <c r="J37" s="189"/>
      <c r="K37" s="69"/>
      <c r="O37" s="341"/>
      <c r="S37" s="193"/>
      <c r="T37" s="246"/>
      <c r="U37" s="246"/>
      <c r="V37" s="246"/>
      <c r="W37" s="246"/>
      <c r="X37" s="246"/>
      <c r="Y37" s="273"/>
      <c r="AD37" s="67"/>
      <c r="AE37" s="67"/>
      <c r="AF37" s="67"/>
      <c r="AG37" s="67"/>
    </row>
    <row r="38" spans="1:36" s="150" customFormat="1" ht="110.1" hidden="1" customHeight="1" outlineLevel="1" x14ac:dyDescent="0.2">
      <c r="A38" s="123"/>
      <c r="B38" s="342">
        <v>0</v>
      </c>
      <c r="C38" s="399" t="s">
        <v>144</v>
      </c>
      <c r="D38" s="400"/>
      <c r="E38" s="400"/>
      <c r="F38" s="400"/>
      <c r="G38" s="400"/>
      <c r="H38" s="400"/>
      <c r="I38" s="400"/>
      <c r="J38" s="400"/>
      <c r="K38" s="400"/>
      <c r="L38" s="400"/>
      <c r="M38" s="400"/>
      <c r="N38" s="400"/>
      <c r="O38" s="400"/>
      <c r="S38" s="177"/>
      <c r="T38" s="131"/>
      <c r="U38" s="131"/>
      <c r="V38" s="131"/>
      <c r="W38" s="131"/>
      <c r="X38" s="131"/>
      <c r="Y38" s="133"/>
      <c r="AD38" s="343"/>
      <c r="AE38" s="325"/>
      <c r="AF38" s="325"/>
      <c r="AG38" s="325"/>
      <c r="AH38" s="138"/>
      <c r="AI38" s="19"/>
      <c r="AJ38" s="19"/>
    </row>
    <row r="39" spans="1:36" s="150" customFormat="1" ht="110.1" hidden="1" customHeight="1" outlineLevel="1" x14ac:dyDescent="0.2">
      <c r="A39" s="123"/>
      <c r="B39" s="344">
        <v>1</v>
      </c>
      <c r="C39" s="399" t="s">
        <v>143</v>
      </c>
      <c r="D39" s="400"/>
      <c r="E39" s="400"/>
      <c r="F39" s="400"/>
      <c r="G39" s="400"/>
      <c r="H39" s="400"/>
      <c r="I39" s="400"/>
      <c r="J39" s="400"/>
      <c r="K39" s="400"/>
      <c r="L39" s="400"/>
      <c r="M39" s="400"/>
      <c r="N39" s="400"/>
      <c r="O39" s="400"/>
      <c r="S39" s="177"/>
      <c r="T39" s="131"/>
      <c r="U39" s="131"/>
      <c r="V39" s="131"/>
      <c r="W39" s="131"/>
      <c r="X39" s="131"/>
      <c r="Y39" s="133"/>
      <c r="AD39" s="343"/>
      <c r="AE39" s="343"/>
      <c r="AF39" s="343"/>
      <c r="AG39" s="343"/>
      <c r="AH39" s="139"/>
    </row>
    <row r="40" spans="1:36" s="150" customFormat="1" ht="110.1" hidden="1" customHeight="1" outlineLevel="1" x14ac:dyDescent="0.2">
      <c r="A40" s="123"/>
      <c r="B40" s="345">
        <v>2</v>
      </c>
      <c r="C40" s="399" t="s">
        <v>142</v>
      </c>
      <c r="D40" s="400"/>
      <c r="E40" s="400"/>
      <c r="F40" s="400"/>
      <c r="G40" s="400"/>
      <c r="H40" s="400"/>
      <c r="I40" s="400"/>
      <c r="J40" s="400"/>
      <c r="K40" s="400"/>
      <c r="L40" s="400"/>
      <c r="M40" s="400"/>
      <c r="N40" s="400"/>
      <c r="O40" s="400"/>
      <c r="S40" s="177"/>
      <c r="T40" s="131"/>
      <c r="U40" s="131"/>
      <c r="V40" s="131"/>
      <c r="W40" s="131"/>
      <c r="X40" s="131"/>
      <c r="Y40" s="133"/>
      <c r="AD40" s="343"/>
      <c r="AE40" s="343"/>
      <c r="AF40" s="343"/>
      <c r="AG40" s="343"/>
      <c r="AH40" s="139"/>
    </row>
    <row r="41" spans="1:36" s="150" customFormat="1" ht="110.1" hidden="1" customHeight="1" outlineLevel="1" x14ac:dyDescent="0.2">
      <c r="A41" s="123"/>
      <c r="B41" s="346">
        <v>3</v>
      </c>
      <c r="C41" s="399" t="s">
        <v>145</v>
      </c>
      <c r="D41" s="400"/>
      <c r="E41" s="400"/>
      <c r="F41" s="400"/>
      <c r="G41" s="400"/>
      <c r="H41" s="400"/>
      <c r="I41" s="400"/>
      <c r="J41" s="400"/>
      <c r="K41" s="400"/>
      <c r="L41" s="400"/>
      <c r="M41" s="400"/>
      <c r="N41" s="400"/>
      <c r="O41" s="400"/>
      <c r="S41" s="177"/>
      <c r="T41" s="131"/>
      <c r="U41" s="131"/>
      <c r="V41" s="131"/>
      <c r="W41" s="131"/>
      <c r="X41" s="131"/>
      <c r="Y41" s="133"/>
      <c r="AD41" s="343"/>
      <c r="AE41" s="343"/>
      <c r="AF41" s="343"/>
      <c r="AG41" s="343"/>
      <c r="AH41" s="139"/>
    </row>
    <row r="42" spans="1:36" s="150" customFormat="1" ht="110.1" hidden="1" customHeight="1" outlineLevel="1" x14ac:dyDescent="0.2">
      <c r="A42" s="123"/>
      <c r="B42" s="347">
        <v>4</v>
      </c>
      <c r="C42" s="399" t="s">
        <v>146</v>
      </c>
      <c r="D42" s="400"/>
      <c r="E42" s="400"/>
      <c r="F42" s="400"/>
      <c r="G42" s="400"/>
      <c r="H42" s="400"/>
      <c r="I42" s="400"/>
      <c r="J42" s="400"/>
      <c r="K42" s="400"/>
      <c r="L42" s="400"/>
      <c r="M42" s="400"/>
      <c r="N42" s="400"/>
      <c r="O42" s="400"/>
      <c r="S42" s="177"/>
      <c r="T42" s="131"/>
      <c r="U42" s="131"/>
      <c r="V42" s="131"/>
      <c r="W42" s="131"/>
      <c r="X42" s="131"/>
      <c r="Y42" s="133"/>
      <c r="AD42" s="343"/>
      <c r="AE42" s="343"/>
      <c r="AF42" s="343"/>
      <c r="AG42" s="343"/>
      <c r="AH42" s="139"/>
    </row>
    <row r="43" spans="1:36" s="150" customFormat="1" ht="110.1" hidden="1" customHeight="1" outlineLevel="1" x14ac:dyDescent="0.2">
      <c r="A43" s="123"/>
      <c r="B43" s="348">
        <v>5</v>
      </c>
      <c r="C43" s="399" t="s">
        <v>147</v>
      </c>
      <c r="D43" s="400"/>
      <c r="E43" s="400"/>
      <c r="F43" s="400"/>
      <c r="G43" s="400"/>
      <c r="H43" s="400"/>
      <c r="I43" s="400"/>
      <c r="J43" s="400"/>
      <c r="K43" s="400"/>
      <c r="L43" s="400"/>
      <c r="M43" s="400"/>
      <c r="N43" s="400"/>
      <c r="O43" s="400"/>
      <c r="S43" s="177"/>
      <c r="T43" s="131"/>
      <c r="U43" s="131"/>
      <c r="V43" s="131"/>
      <c r="W43" s="131"/>
      <c r="X43" s="131"/>
      <c r="Y43" s="133"/>
      <c r="AD43" s="343"/>
      <c r="AE43" s="343"/>
      <c r="AF43" s="343"/>
      <c r="AG43" s="343"/>
      <c r="AH43" s="139"/>
    </row>
    <row r="44" spans="1:36" s="126" customFormat="1" ht="15" hidden="1" customHeight="1" outlineLevel="1" x14ac:dyDescent="0.25">
      <c r="A44" s="349"/>
      <c r="B44" s="350"/>
      <c r="C44" s="109"/>
      <c r="D44" s="68"/>
      <c r="E44" s="351"/>
      <c r="F44" s="351"/>
      <c r="G44" s="351"/>
      <c r="H44" s="352"/>
      <c r="I44" s="351"/>
      <c r="J44" s="351"/>
      <c r="K44" s="352"/>
      <c r="L44" s="224"/>
      <c r="M44" s="68"/>
      <c r="N44" s="68"/>
      <c r="O44" s="68"/>
      <c r="S44" s="294"/>
      <c r="T44" s="306"/>
      <c r="U44" s="306"/>
      <c r="V44" s="306"/>
      <c r="W44" s="306"/>
      <c r="X44" s="306"/>
      <c r="Y44" s="296"/>
      <c r="AD44" s="353"/>
      <c r="AE44" s="353"/>
      <c r="AF44" s="353"/>
      <c r="AG44" s="353"/>
      <c r="AH44" s="354"/>
    </row>
    <row r="45" spans="1:36" s="68" customFormat="1" ht="15" hidden="1" customHeight="1" outlineLevel="1" thickBot="1" x14ac:dyDescent="0.3">
      <c r="A45" s="123"/>
      <c r="B45" s="68" t="s">
        <v>108</v>
      </c>
      <c r="E45" s="355"/>
      <c r="F45" s="189"/>
      <c r="G45" s="189"/>
      <c r="H45" s="69"/>
      <c r="P45" s="193"/>
      <c r="Q45" s="246"/>
      <c r="R45" s="246"/>
      <c r="S45" s="246"/>
      <c r="T45" s="246"/>
      <c r="U45" s="246"/>
      <c r="V45" s="273"/>
      <c r="AA45" s="67"/>
      <c r="AB45" s="353"/>
      <c r="AC45" s="353"/>
      <c r="AD45" s="353"/>
      <c r="AE45" s="354"/>
      <c r="AF45" s="126"/>
      <c r="AG45" s="126"/>
    </row>
    <row r="46" spans="1:36" s="68" customFormat="1" ht="20.100000000000001" hidden="1" customHeight="1" outlineLevel="1" x14ac:dyDescent="0.25">
      <c r="A46" s="66"/>
      <c r="B46" s="356">
        <v>5</v>
      </c>
      <c r="C46" s="357"/>
      <c r="D46" s="358">
        <v>4</v>
      </c>
      <c r="E46" s="357"/>
      <c r="F46" s="359">
        <v>3</v>
      </c>
      <c r="G46" s="357"/>
      <c r="H46" s="360">
        <v>2</v>
      </c>
      <c r="I46" s="360"/>
      <c r="J46" s="357"/>
      <c r="K46" s="361">
        <v>1</v>
      </c>
      <c r="L46" s="361"/>
      <c r="M46" s="361"/>
      <c r="N46" s="357"/>
      <c r="O46" s="362">
        <v>0</v>
      </c>
      <c r="R46" s="193"/>
      <c r="S46" s="246"/>
      <c r="T46" s="246"/>
      <c r="U46" s="246"/>
      <c r="V46" s="246"/>
      <c r="W46" s="246"/>
      <c r="X46" s="273"/>
      <c r="AC46" s="67"/>
      <c r="AD46" s="67"/>
      <c r="AE46" s="67"/>
      <c r="AF46" s="67"/>
      <c r="AG46" s="155"/>
    </row>
    <row r="47" spans="1:36" s="68" customFormat="1" ht="20.100000000000001" hidden="1" customHeight="1" outlineLevel="1" x14ac:dyDescent="0.3">
      <c r="A47" s="66"/>
      <c r="B47" s="363" t="s">
        <v>109</v>
      </c>
      <c r="C47" s="151"/>
      <c r="D47" s="364" t="s">
        <v>110</v>
      </c>
      <c r="E47" s="151"/>
      <c r="F47" s="365" t="s">
        <v>111</v>
      </c>
      <c r="G47" s="151"/>
      <c r="H47" s="366" t="s">
        <v>112</v>
      </c>
      <c r="I47" s="367"/>
      <c r="J47" s="151"/>
      <c r="K47" s="368" t="s">
        <v>113</v>
      </c>
      <c r="L47" s="368"/>
      <c r="M47" s="368"/>
      <c r="N47" s="369"/>
      <c r="O47" s="370" t="s">
        <v>114</v>
      </c>
      <c r="P47" s="371"/>
      <c r="R47" s="67"/>
      <c r="S47" s="246"/>
      <c r="T47" s="246"/>
      <c r="U47" s="246"/>
      <c r="V47" s="246"/>
      <c r="W47" s="246"/>
      <c r="X47" s="246"/>
      <c r="Y47" s="273"/>
      <c r="AD47" s="67"/>
      <c r="AE47" s="67"/>
      <c r="AF47" s="67"/>
      <c r="AG47" s="67"/>
      <c r="AH47" s="155"/>
    </row>
    <row r="48" spans="1:36" s="68" customFormat="1" ht="20.100000000000001" hidden="1" customHeight="1" outlineLevel="1" thickBot="1" x14ac:dyDescent="0.3">
      <c r="A48" s="66"/>
      <c r="B48" s="372" t="s">
        <v>115</v>
      </c>
      <c r="C48" s="339"/>
      <c r="D48" s="373" t="s">
        <v>116</v>
      </c>
      <c r="E48" s="374"/>
      <c r="F48" s="375" t="s">
        <v>117</v>
      </c>
      <c r="G48" s="81"/>
      <c r="H48" s="376" t="s">
        <v>118</v>
      </c>
      <c r="I48" s="377"/>
      <c r="J48" s="339"/>
      <c r="K48" s="378" t="s">
        <v>119</v>
      </c>
      <c r="L48" s="378"/>
      <c r="M48" s="378"/>
      <c r="N48" s="339"/>
      <c r="O48" s="379" t="s">
        <v>120</v>
      </c>
      <c r="R48" s="67"/>
      <c r="S48" s="246"/>
      <c r="T48" s="246"/>
      <c r="U48" s="246"/>
      <c r="V48" s="246"/>
      <c r="W48" s="246"/>
      <c r="X48" s="246"/>
      <c r="Y48" s="273"/>
      <c r="AD48" s="67"/>
      <c r="AE48" s="67"/>
      <c r="AF48" s="67"/>
      <c r="AG48" s="67"/>
      <c r="AH48" s="155"/>
    </row>
    <row r="49" spans="1:41" s="68" customFormat="1" ht="20.100000000000001" hidden="1" customHeight="1" outlineLevel="1" x14ac:dyDescent="0.25">
      <c r="A49" s="66"/>
      <c r="B49" s="68" t="s">
        <v>121</v>
      </c>
      <c r="D49" s="68" t="s">
        <v>122</v>
      </c>
      <c r="E49" s="355"/>
      <c r="F49" s="189" t="s">
        <v>123</v>
      </c>
      <c r="G49" s="189"/>
      <c r="H49" s="82" t="s">
        <v>124</v>
      </c>
      <c r="K49" s="339" t="s">
        <v>125</v>
      </c>
      <c r="M49" s="68" t="s">
        <v>126</v>
      </c>
      <c r="P49" s="193"/>
      <c r="Q49" s="246"/>
      <c r="R49" s="246"/>
      <c r="S49" s="246"/>
      <c r="T49" s="246"/>
      <c r="U49" s="246"/>
      <c r="V49" s="273"/>
      <c r="AA49" s="67"/>
      <c r="AB49" s="67"/>
      <c r="AC49" s="67"/>
      <c r="AD49" s="67"/>
      <c r="AE49" s="155"/>
    </row>
    <row r="50" spans="1:41" s="68" customFormat="1" ht="20.100000000000001" hidden="1" customHeight="1" outlineLevel="1" x14ac:dyDescent="0.25">
      <c r="A50" s="66"/>
      <c r="B50" s="68" t="s">
        <v>127</v>
      </c>
      <c r="D50" s="68" t="s">
        <v>128</v>
      </c>
      <c r="E50" s="355"/>
      <c r="F50" s="189" t="s">
        <v>129</v>
      </c>
      <c r="G50" s="189"/>
      <c r="H50" s="82" t="s">
        <v>130</v>
      </c>
      <c r="K50" s="339" t="s">
        <v>131</v>
      </c>
      <c r="P50" s="193"/>
      <c r="Q50" s="246"/>
      <c r="R50" s="246"/>
      <c r="S50" s="246"/>
      <c r="T50" s="246"/>
      <c r="U50" s="246"/>
      <c r="V50" s="273"/>
      <c r="AA50" s="67"/>
      <c r="AB50" s="67"/>
      <c r="AC50" s="67"/>
      <c r="AD50" s="67"/>
      <c r="AE50" s="155"/>
    </row>
    <row r="51" spans="1:41" s="68" customFormat="1" ht="20.100000000000001" hidden="1" customHeight="1" outlineLevel="1" x14ac:dyDescent="0.25">
      <c r="A51" s="66"/>
      <c r="H51" s="355"/>
      <c r="I51" s="189"/>
      <c r="J51" s="189"/>
      <c r="K51" s="69"/>
      <c r="S51" s="193"/>
      <c r="T51" s="246"/>
      <c r="U51" s="246"/>
      <c r="V51" s="246"/>
      <c r="W51" s="246"/>
      <c r="X51" s="246"/>
      <c r="Y51" s="273"/>
      <c r="AD51" s="67"/>
      <c r="AE51" s="67"/>
      <c r="AF51" s="67"/>
      <c r="AG51" s="67"/>
      <c r="AH51" s="155"/>
    </row>
    <row r="52" spans="1:41" s="68" customFormat="1" collapsed="1" x14ac:dyDescent="0.25">
      <c r="A52" s="66"/>
      <c r="H52" s="355"/>
      <c r="I52" s="189"/>
      <c r="J52" s="189"/>
      <c r="K52" s="69"/>
      <c r="S52" s="193"/>
      <c r="T52" s="246"/>
      <c r="U52" s="246"/>
      <c r="V52" s="246"/>
      <c r="W52" s="246"/>
      <c r="X52" s="246"/>
      <c r="Y52" s="273"/>
      <c r="AD52" s="67"/>
      <c r="AE52" s="67"/>
      <c r="AF52" s="67"/>
      <c r="AG52" s="67"/>
      <c r="AH52" s="155"/>
    </row>
    <row r="53" spans="1:41" s="68" customFormat="1" x14ac:dyDescent="0.25">
      <c r="A53" s="66"/>
      <c r="H53" s="355"/>
      <c r="I53" s="189"/>
      <c r="J53" s="189"/>
      <c r="K53" s="69"/>
      <c r="S53" s="193"/>
      <c r="T53" s="246"/>
      <c r="U53" s="246"/>
      <c r="V53" s="246"/>
      <c r="W53" s="246"/>
      <c r="X53" s="246"/>
      <c r="Y53" s="273"/>
      <c r="AE53" s="67"/>
      <c r="AF53" s="67" t="s">
        <v>132</v>
      </c>
      <c r="AG53" s="67"/>
      <c r="AH53" s="155"/>
    </row>
    <row r="54" spans="1:41" s="68" customFormat="1" x14ac:dyDescent="0.25">
      <c r="A54" s="66"/>
      <c r="H54" s="355"/>
      <c r="I54" s="189"/>
      <c r="J54" s="189"/>
      <c r="K54" s="69"/>
      <c r="S54" s="193"/>
      <c r="T54" s="246"/>
      <c r="U54" s="246"/>
      <c r="V54" s="246"/>
      <c r="W54" s="246"/>
      <c r="X54" s="246"/>
      <c r="Y54" s="273"/>
      <c r="AE54" s="67"/>
      <c r="AH54" s="155"/>
    </row>
    <row r="55" spans="1:41" s="68" customFormat="1" x14ac:dyDescent="0.25">
      <c r="A55" s="66"/>
      <c r="H55" s="355"/>
      <c r="I55" s="189"/>
      <c r="J55" s="189"/>
      <c r="K55" s="69"/>
      <c r="S55" s="193"/>
      <c r="T55" s="246"/>
      <c r="U55" s="246"/>
      <c r="V55" s="246"/>
      <c r="W55" s="246"/>
      <c r="X55" s="246"/>
      <c r="Y55" s="273"/>
      <c r="AE55" s="67"/>
    </row>
    <row r="56" spans="1:41" s="68" customFormat="1" x14ac:dyDescent="0.25">
      <c r="A56" s="66"/>
      <c r="H56" s="355"/>
      <c r="I56" s="189"/>
      <c r="J56" s="189"/>
      <c r="K56" s="69"/>
      <c r="S56" s="193"/>
      <c r="T56" s="246"/>
      <c r="U56" s="246"/>
      <c r="V56" s="246"/>
      <c r="W56" s="246"/>
      <c r="X56" s="246"/>
      <c r="Y56" s="273"/>
      <c r="AD56" s="380"/>
      <c r="AE56" s="67"/>
      <c r="AK56" s="381"/>
      <c r="AL56" s="381"/>
      <c r="AM56" s="381"/>
      <c r="AN56" s="381"/>
      <c r="AO56" s="382"/>
    </row>
    <row r="57" spans="1:41" s="68" customFormat="1" x14ac:dyDescent="0.25">
      <c r="A57" s="66"/>
      <c r="H57" s="355"/>
      <c r="I57" s="189"/>
      <c r="J57" s="189"/>
      <c r="K57" s="69"/>
      <c r="S57" s="193"/>
      <c r="T57" s="246"/>
      <c r="U57" s="246"/>
      <c r="V57" s="246"/>
      <c r="W57" s="246"/>
      <c r="X57" s="246"/>
      <c r="Y57" s="273"/>
      <c r="AD57" s="383"/>
      <c r="AE57" s="381"/>
      <c r="AF57" s="381"/>
      <c r="AG57" s="381"/>
      <c r="AH57" s="381"/>
      <c r="AI57" s="381"/>
      <c r="AJ57" s="381"/>
      <c r="AK57" s="384"/>
      <c r="AL57" s="384"/>
      <c r="AM57" s="384"/>
      <c r="AN57" s="384"/>
      <c r="AO57" s="385"/>
    </row>
    <row r="58" spans="1:41" s="68" customFormat="1" x14ac:dyDescent="0.25">
      <c r="A58" s="66"/>
      <c r="H58" s="355"/>
      <c r="I58" s="189"/>
      <c r="J58" s="189"/>
      <c r="K58" s="69"/>
      <c r="S58" s="193"/>
      <c r="T58" s="246"/>
      <c r="U58" s="246"/>
      <c r="V58" s="246"/>
      <c r="W58" s="246"/>
      <c r="X58" s="246"/>
      <c r="Y58" s="273"/>
      <c r="AD58" s="386"/>
      <c r="AE58" s="384"/>
      <c r="AF58" s="384"/>
      <c r="AG58" s="384"/>
      <c r="AH58" s="384"/>
      <c r="AI58" s="384"/>
      <c r="AJ58" s="384"/>
      <c r="AK58" s="384"/>
      <c r="AL58" s="384"/>
      <c r="AM58" s="384"/>
      <c r="AN58" s="384"/>
      <c r="AO58" s="385"/>
    </row>
    <row r="59" spans="1:41" s="68" customFormat="1" x14ac:dyDescent="0.25">
      <c r="A59" s="66"/>
      <c r="H59" s="355"/>
      <c r="I59" s="189"/>
      <c r="J59" s="189"/>
      <c r="K59" s="69"/>
      <c r="S59" s="193"/>
      <c r="T59" s="246"/>
      <c r="U59" s="246"/>
      <c r="V59" s="246"/>
      <c r="W59" s="246"/>
      <c r="X59" s="246"/>
      <c r="Y59" s="273"/>
      <c r="AD59" s="386"/>
      <c r="AE59" s="384"/>
      <c r="AF59" s="384"/>
      <c r="AG59" s="384"/>
      <c r="AH59" s="384"/>
      <c r="AI59" s="384"/>
      <c r="AJ59" s="384"/>
      <c r="AK59" s="387"/>
      <c r="AL59" s="387"/>
      <c r="AM59" s="387"/>
      <c r="AN59" s="387"/>
      <c r="AO59" s="385"/>
    </row>
    <row r="60" spans="1:41" s="68" customFormat="1" x14ac:dyDescent="0.25">
      <c r="A60" s="66"/>
      <c r="H60" s="355"/>
      <c r="I60" s="189"/>
      <c r="J60" s="189"/>
      <c r="K60" s="69"/>
      <c r="S60" s="193"/>
      <c r="T60" s="246"/>
      <c r="U60" s="246"/>
      <c r="V60" s="246"/>
      <c r="W60" s="246"/>
      <c r="X60" s="246"/>
      <c r="Y60" s="273"/>
      <c r="AD60" s="386"/>
      <c r="AE60" s="387"/>
      <c r="AF60" s="387"/>
      <c r="AG60" s="387"/>
      <c r="AH60" s="387"/>
      <c r="AI60" s="387"/>
      <c r="AJ60" s="387"/>
      <c r="AK60" s="384"/>
      <c r="AL60" s="384"/>
      <c r="AM60" s="384"/>
      <c r="AN60" s="384"/>
      <c r="AO60" s="385"/>
    </row>
    <row r="61" spans="1:41" s="68" customFormat="1" x14ac:dyDescent="0.25">
      <c r="A61" s="66"/>
      <c r="H61" s="355"/>
      <c r="I61" s="189"/>
      <c r="J61" s="189"/>
      <c r="K61" s="69"/>
      <c r="S61" s="193"/>
      <c r="T61" s="246"/>
      <c r="U61" s="246"/>
      <c r="V61" s="246"/>
      <c r="W61" s="246"/>
      <c r="X61" s="246"/>
      <c r="Y61" s="273"/>
      <c r="AD61" s="386"/>
      <c r="AE61" s="384"/>
      <c r="AF61" s="384"/>
      <c r="AG61" s="384"/>
      <c r="AH61" s="384"/>
      <c r="AI61" s="384"/>
      <c r="AJ61" s="384"/>
      <c r="AK61" s="384"/>
      <c r="AL61" s="384"/>
      <c r="AM61" s="384"/>
      <c r="AN61" s="384"/>
      <c r="AO61" s="385"/>
    </row>
    <row r="62" spans="1:41" s="68" customFormat="1" x14ac:dyDescent="0.25">
      <c r="A62" s="66"/>
      <c r="H62" s="355"/>
      <c r="I62" s="189"/>
      <c r="J62" s="189"/>
      <c r="K62" s="69"/>
      <c r="S62" s="193"/>
      <c r="T62" s="246"/>
      <c r="U62" s="246"/>
      <c r="V62" s="246"/>
      <c r="W62" s="246"/>
      <c r="X62" s="246"/>
      <c r="Y62" s="273"/>
      <c r="AD62" s="386"/>
      <c r="AE62" s="384"/>
      <c r="AF62" s="384"/>
      <c r="AG62" s="384"/>
      <c r="AH62" s="384"/>
      <c r="AI62" s="384"/>
      <c r="AJ62" s="384"/>
      <c r="AK62" s="385"/>
      <c r="AL62" s="385"/>
      <c r="AM62" s="385"/>
      <c r="AN62" s="385"/>
      <c r="AO62" s="385"/>
    </row>
    <row r="63" spans="1:41" s="68" customFormat="1" x14ac:dyDescent="0.25">
      <c r="A63" s="66"/>
      <c r="H63" s="355"/>
      <c r="I63" s="189"/>
      <c r="J63" s="189"/>
      <c r="K63" s="69"/>
      <c r="S63" s="193"/>
      <c r="T63" s="246"/>
      <c r="U63" s="246"/>
      <c r="V63" s="246"/>
      <c r="W63" s="246"/>
      <c r="X63" s="246"/>
      <c r="Y63" s="273"/>
      <c r="AD63" s="386"/>
      <c r="AE63" s="385"/>
      <c r="AF63" s="385"/>
      <c r="AG63" s="385"/>
      <c r="AH63" s="385"/>
      <c r="AI63" s="385"/>
      <c r="AJ63" s="385"/>
      <c r="AK63" s="385"/>
      <c r="AL63" s="385"/>
      <c r="AM63" s="385"/>
      <c r="AN63" s="385"/>
      <c r="AO63" s="385"/>
    </row>
    <row r="64" spans="1:41" s="68" customFormat="1" x14ac:dyDescent="0.25">
      <c r="A64" s="66"/>
      <c r="H64" s="355"/>
      <c r="I64" s="189"/>
      <c r="J64" s="189"/>
      <c r="K64" s="69"/>
      <c r="S64" s="193"/>
      <c r="T64" s="246"/>
      <c r="U64" s="246"/>
      <c r="V64" s="246"/>
      <c r="W64" s="246"/>
      <c r="X64" s="246"/>
      <c r="Y64" s="273"/>
      <c r="AD64" s="386"/>
      <c r="AE64" s="385"/>
      <c r="AF64" s="385"/>
      <c r="AG64" s="385"/>
      <c r="AH64" s="385"/>
      <c r="AI64" s="385"/>
      <c r="AJ64" s="385"/>
      <c r="AK64" s="385"/>
      <c r="AL64" s="385"/>
      <c r="AM64" s="385"/>
      <c r="AN64" s="385"/>
      <c r="AO64" s="385"/>
    </row>
    <row r="65" spans="1:41" s="68" customFormat="1" x14ac:dyDescent="0.25">
      <c r="A65" s="66"/>
      <c r="H65" s="355"/>
      <c r="I65" s="189"/>
      <c r="J65" s="189"/>
      <c r="K65" s="69"/>
      <c r="S65" s="193"/>
      <c r="T65" s="246"/>
      <c r="U65" s="246"/>
      <c r="V65" s="246"/>
      <c r="W65" s="246"/>
      <c r="X65" s="246"/>
      <c r="Y65" s="273"/>
      <c r="AD65" s="386"/>
      <c r="AE65" s="385"/>
      <c r="AF65" s="385"/>
      <c r="AG65" s="385"/>
      <c r="AH65" s="385"/>
      <c r="AI65" s="385"/>
      <c r="AJ65" s="385"/>
      <c r="AK65" s="385"/>
      <c r="AL65" s="385"/>
      <c r="AM65" s="385"/>
      <c r="AN65" s="385"/>
      <c r="AO65" s="385"/>
    </row>
    <row r="66" spans="1:41" s="68" customFormat="1" x14ac:dyDescent="0.25">
      <c r="A66" s="66"/>
      <c r="H66" s="355"/>
      <c r="I66" s="189"/>
      <c r="J66" s="189"/>
      <c r="K66" s="69"/>
      <c r="S66" s="193"/>
      <c r="T66" s="246"/>
      <c r="U66" s="246"/>
      <c r="V66" s="246"/>
      <c r="W66" s="246"/>
      <c r="X66" s="246"/>
      <c r="Y66" s="273"/>
      <c r="AD66" s="383"/>
      <c r="AE66" s="385"/>
      <c r="AF66" s="385"/>
      <c r="AG66" s="385"/>
      <c r="AH66" s="385"/>
      <c r="AI66" s="385"/>
      <c r="AJ66" s="385"/>
      <c r="AK66" s="384"/>
      <c r="AL66" s="384"/>
      <c r="AM66" s="384"/>
      <c r="AN66" s="384"/>
      <c r="AO66" s="385"/>
    </row>
    <row r="67" spans="1:41" s="68" customFormat="1" x14ac:dyDescent="0.25">
      <c r="A67" s="66"/>
      <c r="H67" s="355"/>
      <c r="I67" s="189"/>
      <c r="J67" s="189"/>
      <c r="K67" s="69"/>
      <c r="P67" s="155"/>
      <c r="S67" s="193"/>
      <c r="T67" s="246"/>
      <c r="U67" s="246"/>
      <c r="V67" s="246"/>
      <c r="W67" s="246"/>
      <c r="X67" s="246"/>
      <c r="Y67" s="273"/>
      <c r="AD67" s="383"/>
      <c r="AE67" s="384"/>
      <c r="AF67" s="384"/>
      <c r="AG67" s="384"/>
      <c r="AH67" s="384"/>
      <c r="AI67" s="384"/>
      <c r="AJ67" s="384"/>
      <c r="AK67" s="385"/>
      <c r="AL67" s="385"/>
      <c r="AM67" s="385"/>
      <c r="AN67" s="385"/>
      <c r="AO67" s="385"/>
    </row>
    <row r="68" spans="1:41" s="68" customFormat="1" x14ac:dyDescent="0.25">
      <c r="A68" s="66"/>
      <c r="H68" s="355"/>
      <c r="I68" s="189"/>
      <c r="J68" s="189"/>
      <c r="K68" s="69"/>
      <c r="P68" s="155"/>
      <c r="S68" s="193"/>
      <c r="T68" s="246"/>
      <c r="U68" s="246"/>
      <c r="V68" s="246"/>
      <c r="W68" s="246"/>
      <c r="X68" s="246"/>
      <c r="Y68" s="273"/>
      <c r="AD68" s="386"/>
      <c r="AE68" s="385"/>
      <c r="AF68" s="385"/>
      <c r="AG68" s="385"/>
      <c r="AH68" s="385"/>
      <c r="AI68" s="385"/>
      <c r="AJ68" s="385"/>
      <c r="AK68" s="388"/>
      <c r="AL68" s="388"/>
      <c r="AM68" s="388"/>
      <c r="AN68" s="388"/>
      <c r="AO68" s="385"/>
    </row>
    <row r="69" spans="1:41" s="68" customFormat="1" x14ac:dyDescent="0.25">
      <c r="A69" s="66"/>
      <c r="B69" s="155"/>
      <c r="C69" s="155"/>
      <c r="D69" s="155"/>
      <c r="E69" s="155"/>
      <c r="F69" s="155"/>
      <c r="G69" s="155"/>
      <c r="H69" s="389"/>
      <c r="I69" s="390"/>
      <c r="J69" s="390"/>
      <c r="K69" s="391"/>
      <c r="L69" s="155"/>
      <c r="P69" s="155"/>
      <c r="S69" s="193"/>
      <c r="T69" s="246"/>
      <c r="U69" s="246"/>
      <c r="V69" s="246"/>
      <c r="W69" s="246"/>
      <c r="X69" s="246"/>
      <c r="Y69" s="273"/>
      <c r="AD69" s="386"/>
      <c r="AE69" s="388"/>
      <c r="AF69" s="388"/>
      <c r="AG69" s="388"/>
      <c r="AH69" s="388"/>
      <c r="AI69" s="388"/>
      <c r="AJ69" s="388"/>
      <c r="AK69" s="385"/>
      <c r="AL69" s="385"/>
      <c r="AM69" s="385"/>
      <c r="AN69" s="385"/>
      <c r="AO69" s="385"/>
    </row>
    <row r="70" spans="1:41" s="68" customFormat="1" x14ac:dyDescent="0.25">
      <c r="A70" s="392"/>
      <c r="B70" s="155"/>
      <c r="C70" s="155"/>
      <c r="D70" s="155"/>
      <c r="E70" s="155"/>
      <c r="F70" s="155"/>
      <c r="G70" s="155"/>
      <c r="H70" s="389"/>
      <c r="I70" s="390"/>
      <c r="J70" s="390"/>
      <c r="K70" s="391"/>
      <c r="L70" s="155"/>
      <c r="P70" s="155"/>
      <c r="S70" s="193"/>
      <c r="T70" s="246"/>
      <c r="U70" s="246"/>
      <c r="V70" s="246"/>
      <c r="W70" s="246"/>
      <c r="X70" s="246"/>
      <c r="Y70" s="273"/>
      <c r="AD70" s="386"/>
      <c r="AE70" s="385"/>
      <c r="AF70" s="385"/>
      <c r="AG70" s="385"/>
      <c r="AH70" s="385"/>
      <c r="AI70" s="385"/>
      <c r="AJ70" s="385"/>
      <c r="AK70" s="388"/>
      <c r="AL70" s="388"/>
      <c r="AM70" s="388"/>
      <c r="AN70" s="388"/>
      <c r="AO70" s="385"/>
    </row>
    <row r="71" spans="1:41" s="68" customFormat="1" x14ac:dyDescent="0.25">
      <c r="A71" s="392"/>
      <c r="B71" s="155"/>
      <c r="C71" s="155"/>
      <c r="D71" s="155"/>
      <c r="E71" s="155"/>
      <c r="F71" s="155"/>
      <c r="G71" s="155"/>
      <c r="H71" s="389"/>
      <c r="I71" s="390"/>
      <c r="J71" s="390"/>
      <c r="K71" s="391"/>
      <c r="L71" s="155"/>
      <c r="P71" s="155"/>
      <c r="S71" s="193"/>
      <c r="T71" s="246"/>
      <c r="U71" s="246"/>
      <c r="V71" s="246"/>
      <c r="W71" s="246"/>
      <c r="X71" s="246"/>
      <c r="Y71" s="273"/>
      <c r="AD71" s="386"/>
      <c r="AE71" s="388"/>
      <c r="AF71" s="388"/>
      <c r="AG71" s="388"/>
      <c r="AH71" s="388"/>
      <c r="AI71" s="388"/>
      <c r="AJ71" s="388"/>
      <c r="AK71" s="388"/>
      <c r="AL71" s="388"/>
      <c r="AM71" s="388"/>
      <c r="AN71" s="388"/>
      <c r="AO71" s="385"/>
    </row>
    <row r="72" spans="1:41" s="68" customFormat="1" x14ac:dyDescent="0.25">
      <c r="A72" s="392"/>
      <c r="B72" s="155"/>
      <c r="C72" s="155"/>
      <c r="D72" s="155"/>
      <c r="E72" s="155"/>
      <c r="F72" s="155"/>
      <c r="G72" s="155"/>
      <c r="H72" s="389"/>
      <c r="I72" s="390"/>
      <c r="J72" s="390"/>
      <c r="K72" s="391"/>
      <c r="L72" s="155"/>
      <c r="P72" s="155"/>
      <c r="S72" s="193"/>
      <c r="T72" s="246"/>
      <c r="U72" s="246"/>
      <c r="V72" s="246"/>
      <c r="W72" s="246"/>
      <c r="X72" s="246"/>
      <c r="Y72" s="273"/>
      <c r="AD72" s="386"/>
      <c r="AE72" s="388"/>
      <c r="AF72" s="388"/>
      <c r="AG72" s="388"/>
      <c r="AH72" s="388"/>
      <c r="AI72" s="388"/>
      <c r="AJ72" s="388"/>
      <c r="AK72" s="385"/>
      <c r="AL72" s="385"/>
      <c r="AM72" s="385"/>
      <c r="AN72" s="385"/>
      <c r="AO72" s="385"/>
    </row>
    <row r="73" spans="1:41" s="68" customFormat="1" x14ac:dyDescent="0.25">
      <c r="A73" s="392"/>
      <c r="B73" s="155"/>
      <c r="C73" s="155"/>
      <c r="D73" s="155"/>
      <c r="E73" s="155"/>
      <c r="F73" s="155"/>
      <c r="G73" s="155"/>
      <c r="H73" s="389"/>
      <c r="I73" s="390"/>
      <c r="J73" s="390"/>
      <c r="K73" s="391"/>
      <c r="L73" s="155"/>
      <c r="P73" s="155"/>
      <c r="S73" s="193"/>
      <c r="T73" s="246"/>
      <c r="U73" s="246"/>
      <c r="V73" s="246"/>
      <c r="W73" s="246"/>
      <c r="X73" s="246"/>
      <c r="Y73" s="273"/>
      <c r="AD73" s="386"/>
      <c r="AE73" s="385"/>
      <c r="AF73" s="385"/>
      <c r="AG73" s="385"/>
      <c r="AH73" s="385"/>
      <c r="AI73" s="385"/>
      <c r="AJ73" s="385"/>
      <c r="AK73" s="393"/>
      <c r="AL73" s="393"/>
      <c r="AM73" s="393"/>
      <c r="AN73" s="388"/>
      <c r="AO73" s="385"/>
    </row>
    <row r="74" spans="1:41" s="68" customFormat="1" x14ac:dyDescent="0.25">
      <c r="A74" s="392"/>
      <c r="B74" s="155"/>
      <c r="C74" s="155"/>
      <c r="D74" s="155"/>
      <c r="E74" s="155"/>
      <c r="F74" s="155"/>
      <c r="G74" s="155"/>
      <c r="H74" s="389"/>
      <c r="I74" s="390"/>
      <c r="J74" s="390"/>
      <c r="K74" s="391"/>
      <c r="L74" s="155"/>
      <c r="M74" s="155"/>
      <c r="N74" s="155"/>
      <c r="O74" s="155"/>
      <c r="P74" s="155"/>
      <c r="S74" s="193"/>
      <c r="T74" s="246"/>
      <c r="U74" s="246"/>
      <c r="V74" s="246"/>
      <c r="W74" s="246"/>
      <c r="X74" s="246"/>
      <c r="Y74" s="273"/>
      <c r="AE74" s="388"/>
      <c r="AF74" s="393"/>
      <c r="AG74" s="388"/>
      <c r="AH74" s="388"/>
      <c r="AI74" s="393"/>
      <c r="AJ74" s="393"/>
    </row>
    <row r="75" spans="1:41" s="68" customFormat="1" x14ac:dyDescent="0.25">
      <c r="A75" s="392"/>
      <c r="B75" s="155"/>
      <c r="C75" s="155"/>
      <c r="D75" s="155"/>
      <c r="E75" s="155"/>
      <c r="F75" s="155"/>
      <c r="G75" s="155"/>
      <c r="H75" s="389"/>
      <c r="I75" s="390"/>
      <c r="J75" s="390"/>
      <c r="K75" s="391"/>
      <c r="L75" s="155"/>
      <c r="M75" s="155"/>
      <c r="N75" s="155"/>
      <c r="O75" s="155"/>
      <c r="P75" s="155"/>
      <c r="S75" s="193"/>
      <c r="T75" s="246"/>
      <c r="U75" s="246"/>
      <c r="V75" s="246"/>
      <c r="W75" s="246"/>
      <c r="X75" s="246"/>
      <c r="Y75" s="273"/>
    </row>
    <row r="76" spans="1:41" s="68" customFormat="1" x14ac:dyDescent="0.25">
      <c r="A76" s="392"/>
      <c r="B76" s="155"/>
      <c r="C76" s="155"/>
      <c r="D76" s="155"/>
      <c r="E76" s="155"/>
      <c r="F76" s="155"/>
      <c r="G76" s="155"/>
      <c r="H76" s="389"/>
      <c r="I76" s="390"/>
      <c r="J76" s="390"/>
      <c r="K76" s="391"/>
      <c r="L76" s="155"/>
      <c r="M76" s="155"/>
      <c r="N76" s="155"/>
      <c r="O76" s="155"/>
      <c r="P76" s="155"/>
      <c r="Q76" s="155"/>
      <c r="S76" s="193"/>
      <c r="T76" s="246"/>
      <c r="U76" s="246"/>
      <c r="V76" s="246"/>
      <c r="W76" s="246"/>
      <c r="X76" s="246"/>
      <c r="Y76" s="273"/>
      <c r="AK76" s="228"/>
      <c r="AL76" s="228"/>
      <c r="AM76" s="228"/>
    </row>
    <row r="77" spans="1:41" x14ac:dyDescent="0.25">
      <c r="AE77" s="68"/>
      <c r="AF77" s="68"/>
      <c r="AG77" s="68"/>
      <c r="AH77" s="68"/>
    </row>
  </sheetData>
  <sheetProtection password="C11A" sheet="1" objects="1" scenarios="1" selectLockedCells="1"/>
  <mergeCells count="56">
    <mergeCell ref="I10:J10"/>
    <mergeCell ref="Z2:AA2"/>
    <mergeCell ref="AL2:AM2"/>
    <mergeCell ref="B3:G3"/>
    <mergeCell ref="I3:L3"/>
    <mergeCell ref="AB3:AB24"/>
    <mergeCell ref="AC3:AC24"/>
    <mergeCell ref="B4:G4"/>
    <mergeCell ref="I4:J4"/>
    <mergeCell ref="N4:P4"/>
    <mergeCell ref="B5:H5"/>
    <mergeCell ref="I6:J6"/>
    <mergeCell ref="N6:P6"/>
    <mergeCell ref="N7:P7"/>
    <mergeCell ref="I8:J8"/>
    <mergeCell ref="N8:P8"/>
    <mergeCell ref="B11:H11"/>
    <mergeCell ref="I11:J11"/>
    <mergeCell ref="N11:P11"/>
    <mergeCell ref="I12:J12"/>
    <mergeCell ref="I13:J13"/>
    <mergeCell ref="N13:P13"/>
    <mergeCell ref="N21:P21"/>
    <mergeCell ref="I14:J14"/>
    <mergeCell ref="I15:J15"/>
    <mergeCell ref="N15:O15"/>
    <mergeCell ref="I16:J16"/>
    <mergeCell ref="I17:J17"/>
    <mergeCell ref="N17:P17"/>
    <mergeCell ref="I18:J18"/>
    <mergeCell ref="I19:J19"/>
    <mergeCell ref="N19:P19"/>
    <mergeCell ref="B20:G20"/>
    <mergeCell ref="I20:J20"/>
    <mergeCell ref="B33:J33"/>
    <mergeCell ref="I22:J22"/>
    <mergeCell ref="I23:J23"/>
    <mergeCell ref="B27:D27"/>
    <mergeCell ref="I21:J21"/>
    <mergeCell ref="M23:O23"/>
    <mergeCell ref="B24:G24"/>
    <mergeCell ref="I24:J24"/>
    <mergeCell ref="E26:J26"/>
    <mergeCell ref="L26:M26"/>
    <mergeCell ref="L28:M28"/>
    <mergeCell ref="L29:M29"/>
    <mergeCell ref="E31:J31"/>
    <mergeCell ref="L31:M31"/>
    <mergeCell ref="C42:O42"/>
    <mergeCell ref="C43:O43"/>
    <mergeCell ref="M35:O35"/>
    <mergeCell ref="M36:O36"/>
    <mergeCell ref="C38:O38"/>
    <mergeCell ref="C39:O39"/>
    <mergeCell ref="C40:O40"/>
    <mergeCell ref="C41:O41"/>
  </mergeCells>
  <phoneticPr fontId="83" type="noConversion"/>
  <conditionalFormatting sqref="K35:L35">
    <cfRule type="cellIs" dxfId="9" priority="10" operator="equal">
      <formula>"x"</formula>
    </cfRule>
  </conditionalFormatting>
  <conditionalFormatting sqref="P15 O22:P24 O20:P20 O12:P12 O14:P14 M11:N24 O16:P16 O18:P18 L10:P10 L11:L25">
    <cfRule type="expression" dxfId="8" priority="9">
      <formula>$I$10&lt;&gt;"WEIß NICHT"</formula>
    </cfRule>
  </conditionalFormatting>
  <conditionalFormatting sqref="E28:J28">
    <cfRule type="expression" dxfId="7" priority="2">
      <formula>$O$28=0%</formula>
    </cfRule>
    <cfRule type="cellIs" dxfId="6" priority="3" operator="equal">
      <formula>5</formula>
    </cfRule>
    <cfRule type="cellIs" dxfId="5" priority="4" operator="equal">
      <formula>4</formula>
    </cfRule>
    <cfRule type="cellIs" dxfId="4" priority="5" operator="equal">
      <formula>3</formula>
    </cfRule>
    <cfRule type="cellIs" dxfId="3" priority="6" operator="equal">
      <formula>2</formula>
    </cfRule>
    <cfRule type="cellIs" dxfId="2" priority="7" operator="equal">
      <formula>1</formula>
    </cfRule>
    <cfRule type="cellIs" dxfId="1" priority="8" operator="equal">
      <formula>0</formula>
    </cfRule>
  </conditionalFormatting>
  <conditionalFormatting sqref="I10:J10">
    <cfRule type="cellIs" dxfId="0" priority="1" operator="equal">
      <formula>"WEIß NICHT"</formula>
    </cfRule>
  </conditionalFormatting>
  <dataValidations count="6">
    <dataValidation type="list" allowBlank="1" showInputMessage="1" showErrorMessage="1" sqref="M15" xr:uid="{00000000-0002-0000-0000-000000000000}">
      <formula1>$AF$5:$AF$18</formula1>
    </dataValidation>
    <dataValidation type="list" allowBlank="1" showInputMessage="1" showErrorMessage="1" sqref="I6" xr:uid="{00000000-0002-0000-0000-000001000000}">
      <formula1>$AH$5:$AH$8</formula1>
    </dataValidation>
    <dataValidation type="list" allowBlank="1" showInputMessage="1" showErrorMessage="1" sqref="I8" xr:uid="{00000000-0002-0000-0000-000002000000}">
      <formula1>"JA,NEIN,ARBEITSPLAN (EXCEL),KEINE ANGABE"</formula1>
    </dataValidation>
    <dataValidation type="list" allowBlank="1" showInputMessage="1" showErrorMessage="1" sqref="I24:J24" xr:uid="{00000000-0002-0000-0000-000003000000}">
      <formula1>$S$24:$Y$24</formula1>
    </dataValidation>
    <dataValidation type="list" allowBlank="1" showInputMessage="1" showErrorMessage="1" sqref="I4:J4" xr:uid="{00000000-0002-0000-0000-000004000000}">
      <formula1>$AE$5:$AE$24</formula1>
    </dataValidation>
    <dataValidation type="list" allowBlank="1" showInputMessage="1" showErrorMessage="1" sqref="I10:J10" xr:uid="{00000000-0002-0000-0000-000005000000}">
      <formula1>$AI$5:$AI$11</formula1>
    </dataValidation>
  </dataValidations>
  <printOptions horizontalCentered="1" verticalCentered="1"/>
  <pageMargins left="0.59055118110236227" right="0.59055118110236227" top="0.70866141732283472" bottom="0.78740157480314965" header="0.59055118110236227" footer="0.19685039370078741"/>
  <pageSetup paperSize="9" scale="59" orientation="landscape" verticalDpi="4294967293" copies="14" r:id="rId1"/>
  <headerFooter>
    <oddHeader>&amp;R&amp;G</oddHeader>
    <oddFooter>&amp;L&amp;"Arial,Fett"&amp;K000000Siemens AG - Siemens(at)WindNODE - Kathrin Kunze&amp;"Arial,Standard"&amp;K00-041
&amp;K8C8C8CStand: &amp;D - © Siemens AG 2018 - Seite &amp;P&amp;R&amp;K01+049Dieses Tool wurde im Rahmen des vom BMWI geförderten Projektes "WindNODE" erstellt.</oddFooter>
  </headerFooter>
  <legacyDrawing r:id="rId2"/>
  <legacyDrawingHF r:id="rId3"/>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2"/>
  <sheetViews>
    <sheetView showGridLines="0" topLeftCell="A3" workbookViewId="0">
      <selection activeCell="A18" sqref="A18"/>
    </sheetView>
  </sheetViews>
  <sheetFormatPr baseColWidth="10" defaultRowHeight="15" x14ac:dyDescent="0.25"/>
  <cols>
    <col min="1" max="3" width="25.7109375" style="3" customWidth="1"/>
    <col min="4" max="4" width="56.85546875" style="3" customWidth="1"/>
    <col min="5" max="5" width="40.42578125" style="4" customWidth="1"/>
  </cols>
  <sheetData>
    <row r="1" spans="1:5" s="58" customFormat="1" ht="87" customHeight="1" x14ac:dyDescent="0.2">
      <c r="A1" s="57" t="s">
        <v>167</v>
      </c>
      <c r="B1" s="55"/>
      <c r="C1" s="55"/>
      <c r="D1" s="55"/>
      <c r="E1" s="5"/>
    </row>
    <row r="2" spans="1:5" ht="33.75" customHeight="1" x14ac:dyDescent="0.2">
      <c r="A2" s="455" t="s">
        <v>151</v>
      </c>
      <c r="B2" s="456"/>
      <c r="C2" s="456"/>
      <c r="D2" s="456"/>
      <c r="E2" s="456"/>
    </row>
    <row r="3" spans="1:5" ht="26.25" customHeight="1" x14ac:dyDescent="0.2">
      <c r="A3" s="21"/>
      <c r="B3" s="11"/>
      <c r="C3" s="11"/>
      <c r="D3" s="11"/>
      <c r="E3" s="11"/>
    </row>
    <row r="4" spans="1:5" s="56" customFormat="1" ht="93.75" customHeight="1" x14ac:dyDescent="0.2">
      <c r="A4" s="136" t="s">
        <v>172</v>
      </c>
      <c r="B4" s="136" t="s">
        <v>171</v>
      </c>
      <c r="C4" s="136" t="s">
        <v>170</v>
      </c>
      <c r="D4" s="136" t="s">
        <v>169</v>
      </c>
      <c r="E4" s="136" t="s">
        <v>168</v>
      </c>
    </row>
    <row r="5" spans="1:5" ht="15.75" x14ac:dyDescent="0.2">
      <c r="A5" s="128" t="s">
        <v>24</v>
      </c>
      <c r="B5" s="128" t="s">
        <v>26</v>
      </c>
      <c r="C5" s="128" t="s">
        <v>46</v>
      </c>
      <c r="D5" s="129" t="s">
        <v>27</v>
      </c>
      <c r="E5" s="128" t="s">
        <v>28</v>
      </c>
    </row>
    <row r="6" spans="1:5" ht="15.75" x14ac:dyDescent="0.2">
      <c r="A6" s="128" t="s">
        <v>33</v>
      </c>
      <c r="B6" s="128" t="s">
        <v>32</v>
      </c>
      <c r="C6" s="128" t="s">
        <v>43</v>
      </c>
      <c r="D6" s="129" t="s">
        <v>35</v>
      </c>
      <c r="E6" s="128" t="s">
        <v>36</v>
      </c>
    </row>
    <row r="7" spans="1:5" ht="15.75" x14ac:dyDescent="0.2">
      <c r="A7" s="128" t="s">
        <v>38</v>
      </c>
      <c r="B7" s="128" t="s">
        <v>30</v>
      </c>
      <c r="C7" s="128" t="s">
        <v>45</v>
      </c>
      <c r="D7" s="129" t="s">
        <v>40</v>
      </c>
      <c r="E7" s="128" t="s">
        <v>41</v>
      </c>
    </row>
    <row r="8" spans="1:5" ht="15.75" x14ac:dyDescent="0.2">
      <c r="A8" s="128" t="s">
        <v>47</v>
      </c>
      <c r="B8" s="128" t="s">
        <v>49</v>
      </c>
      <c r="C8" s="128" t="s">
        <v>150</v>
      </c>
      <c r="D8" s="129" t="s">
        <v>50</v>
      </c>
      <c r="E8" s="128" t="s">
        <v>51</v>
      </c>
    </row>
    <row r="9" spans="1:5" ht="15.75" x14ac:dyDescent="0.2">
      <c r="A9" s="128" t="s">
        <v>52</v>
      </c>
      <c r="B9" s="130"/>
      <c r="C9" s="130"/>
      <c r="D9" s="129" t="s">
        <v>54</v>
      </c>
      <c r="E9" s="128" t="s">
        <v>55</v>
      </c>
    </row>
    <row r="10" spans="1:5" ht="15.75" x14ac:dyDescent="0.2">
      <c r="A10" s="128" t="s">
        <v>16</v>
      </c>
      <c r="B10" s="131"/>
      <c r="C10" s="131"/>
      <c r="D10" s="129" t="s">
        <v>59</v>
      </c>
      <c r="E10" s="128" t="s">
        <v>60</v>
      </c>
    </row>
    <row r="11" spans="1:5" ht="15.75" x14ac:dyDescent="0.2">
      <c r="A11" s="128" t="s">
        <v>62</v>
      </c>
      <c r="B11" s="131"/>
      <c r="C11" s="131"/>
      <c r="D11" s="129" t="s">
        <v>49</v>
      </c>
      <c r="E11" s="132"/>
    </row>
    <row r="12" spans="1:5" ht="15.75" x14ac:dyDescent="0.2">
      <c r="A12" s="128" t="s">
        <v>65</v>
      </c>
      <c r="B12" s="131"/>
      <c r="C12" s="131"/>
      <c r="D12" s="130"/>
      <c r="E12" s="131"/>
    </row>
    <row r="13" spans="1:5" ht="15.75" x14ac:dyDescent="0.2">
      <c r="A13" s="128" t="s">
        <v>68</v>
      </c>
      <c r="B13" s="131"/>
      <c r="C13" s="131"/>
      <c r="D13" s="131"/>
      <c r="E13" s="131"/>
    </row>
    <row r="14" spans="1:5" ht="15.75" x14ac:dyDescent="0.2">
      <c r="A14" s="128" t="s">
        <v>70</v>
      </c>
      <c r="B14" s="131"/>
      <c r="C14" s="131"/>
      <c r="D14" s="131"/>
      <c r="E14" s="131"/>
    </row>
    <row r="15" spans="1:5" ht="15.75" x14ac:dyDescent="0.2">
      <c r="A15" s="128" t="s">
        <v>73</v>
      </c>
      <c r="B15" s="131"/>
      <c r="C15" s="131"/>
      <c r="D15" s="131"/>
      <c r="E15" s="131"/>
    </row>
    <row r="16" spans="1:5" ht="15.75" x14ac:dyDescent="0.2">
      <c r="A16" s="128" t="s">
        <v>76</v>
      </c>
      <c r="B16" s="131"/>
      <c r="C16" s="131"/>
      <c r="D16" s="133"/>
      <c r="E16" s="133"/>
    </row>
    <row r="17" spans="1:5" ht="15.75" x14ac:dyDescent="0.2">
      <c r="A17" s="128" t="s">
        <v>79</v>
      </c>
      <c r="B17" s="134"/>
      <c r="C17" s="134"/>
      <c r="D17" s="134"/>
      <c r="E17" s="134"/>
    </row>
    <row r="18" spans="1:5" ht="15.75" x14ac:dyDescent="0.2">
      <c r="A18" s="128" t="s">
        <v>82</v>
      </c>
      <c r="B18" s="135"/>
      <c r="C18" s="135"/>
      <c r="D18" s="135"/>
      <c r="E18" s="135"/>
    </row>
    <row r="19" spans="1:5" ht="15.75" x14ac:dyDescent="0.2">
      <c r="A19" s="128" t="s">
        <v>84</v>
      </c>
      <c r="B19" s="131"/>
      <c r="C19" s="131"/>
      <c r="D19" s="131"/>
      <c r="E19" s="131"/>
    </row>
    <row r="20" spans="1:5" ht="15.75" x14ac:dyDescent="0.2">
      <c r="A20" s="128" t="s">
        <v>86</v>
      </c>
      <c r="B20" s="131"/>
      <c r="C20" s="131"/>
      <c r="D20" s="131"/>
      <c r="E20" s="131"/>
    </row>
    <row r="21" spans="1:5" ht="15.75" x14ac:dyDescent="0.2">
      <c r="A21" s="128" t="s">
        <v>88</v>
      </c>
      <c r="B21" s="131"/>
      <c r="C21" s="131"/>
      <c r="D21" s="131"/>
      <c r="E21" s="131"/>
    </row>
    <row r="22" spans="1:5" ht="15.75" x14ac:dyDescent="0.2">
      <c r="A22" s="128" t="s">
        <v>89</v>
      </c>
      <c r="B22" s="131"/>
      <c r="C22" s="131"/>
      <c r="D22" s="131"/>
      <c r="E22" s="131"/>
    </row>
    <row r="23" spans="1:5" ht="15.75" x14ac:dyDescent="0.2">
      <c r="A23" s="128" t="s">
        <v>90</v>
      </c>
      <c r="B23" s="131"/>
      <c r="C23" s="131"/>
      <c r="D23" s="131"/>
      <c r="E23" s="131"/>
    </row>
    <row r="24" spans="1:5" ht="15.75" x14ac:dyDescent="0.2">
      <c r="A24" s="128" t="s">
        <v>49</v>
      </c>
      <c r="B24" s="131"/>
      <c r="C24" s="131"/>
      <c r="D24" s="131"/>
      <c r="E24" s="131"/>
    </row>
    <row r="25" spans="1:5" ht="15.75" x14ac:dyDescent="0.25">
      <c r="A25" s="8"/>
      <c r="B25" s="10"/>
      <c r="C25" s="10"/>
      <c r="D25" s="10"/>
      <c r="E25" s="10"/>
    </row>
    <row r="26" spans="1:5" ht="15.75" x14ac:dyDescent="0.25">
      <c r="A26" s="12"/>
      <c r="B26" s="10"/>
      <c r="C26" s="10"/>
      <c r="D26" s="10"/>
      <c r="E26" s="10"/>
    </row>
    <row r="27" spans="1:5" x14ac:dyDescent="0.2">
      <c r="A27" s="21"/>
      <c r="B27" s="11"/>
      <c r="C27" s="11"/>
      <c r="D27" s="11"/>
      <c r="E27" s="11"/>
    </row>
    <row r="28" spans="1:5" x14ac:dyDescent="0.2">
      <c r="A28" s="20"/>
      <c r="B28" s="6"/>
      <c r="C28" s="6"/>
      <c r="D28" s="6"/>
      <c r="E28" s="6"/>
    </row>
    <row r="29" spans="1:5" x14ac:dyDescent="0.2">
      <c r="A29" s="28"/>
      <c r="B29" s="28"/>
      <c r="C29" s="28"/>
      <c r="D29" s="28"/>
      <c r="E29" s="28"/>
    </row>
    <row r="30" spans="1:5" ht="14.25" x14ac:dyDescent="0.2">
      <c r="A30" s="35"/>
      <c r="B30" s="34"/>
      <c r="C30" s="34"/>
      <c r="D30" s="34"/>
      <c r="E30" s="34"/>
    </row>
    <row r="31" spans="1:5" x14ac:dyDescent="0.25">
      <c r="A31" s="40"/>
      <c r="B31" s="41"/>
      <c r="C31" s="41"/>
      <c r="D31" s="41"/>
      <c r="E31" s="41"/>
    </row>
    <row r="32" spans="1:5" x14ac:dyDescent="0.25">
      <c r="A32" s="7"/>
      <c r="B32" s="2"/>
      <c r="C32" s="2"/>
      <c r="D32" s="2"/>
      <c r="E32" s="2"/>
    </row>
    <row r="33" spans="1:5" x14ac:dyDescent="0.25">
      <c r="A33" s="7"/>
      <c r="B33" s="2"/>
      <c r="C33" s="2"/>
      <c r="D33" s="2"/>
      <c r="E33" s="2"/>
    </row>
    <row r="34" spans="1:5" x14ac:dyDescent="0.25">
      <c r="A34" s="7"/>
      <c r="B34" s="2"/>
      <c r="C34" s="2"/>
      <c r="D34" s="2"/>
      <c r="E34" s="2"/>
    </row>
    <row r="35" spans="1:5" x14ac:dyDescent="0.25">
      <c r="A35" s="7"/>
      <c r="B35" s="2"/>
      <c r="C35" s="2"/>
      <c r="D35" s="2"/>
      <c r="E35" s="2"/>
    </row>
    <row r="36" spans="1:5" x14ac:dyDescent="0.25">
      <c r="A36" s="7"/>
      <c r="B36" s="2"/>
      <c r="C36" s="2"/>
      <c r="D36" s="2"/>
      <c r="E36" s="2"/>
    </row>
    <row r="37" spans="1:5" x14ac:dyDescent="0.25">
      <c r="A37" s="7"/>
      <c r="B37" s="2"/>
      <c r="C37" s="2"/>
      <c r="D37" s="2"/>
      <c r="E37" s="2"/>
    </row>
    <row r="38" spans="1:5" x14ac:dyDescent="0.2">
      <c r="A38" s="20"/>
      <c r="B38" s="54"/>
      <c r="C38" s="54"/>
      <c r="D38" s="6"/>
      <c r="E38" s="6"/>
    </row>
    <row r="39" spans="1:5" ht="18.75" x14ac:dyDescent="0.2">
      <c r="A39" s="52"/>
      <c r="B39" s="53"/>
      <c r="C39" s="53"/>
      <c r="D39" s="51"/>
      <c r="E39" s="51"/>
    </row>
    <row r="40" spans="1:5" ht="18.75" x14ac:dyDescent="0.2">
      <c r="A40" s="52"/>
      <c r="B40" s="53"/>
      <c r="C40" s="53"/>
      <c r="D40" s="51"/>
      <c r="E40" s="51"/>
    </row>
    <row r="41" spans="1:5" ht="18.75" x14ac:dyDescent="0.2">
      <c r="A41" s="52"/>
      <c r="B41" s="53"/>
      <c r="C41" s="53"/>
      <c r="D41" s="51"/>
      <c r="E41" s="51"/>
    </row>
    <row r="42" spans="1:5" ht="18.75" x14ac:dyDescent="0.2">
      <c r="A42" s="52"/>
      <c r="B42" s="53"/>
      <c r="C42" s="53"/>
      <c r="D42" s="51"/>
      <c r="E42" s="51"/>
    </row>
    <row r="43" spans="1:5" ht="18.75" x14ac:dyDescent="0.2">
      <c r="A43" s="52"/>
      <c r="B43" s="53"/>
      <c r="C43" s="53"/>
      <c r="D43" s="51"/>
      <c r="E43" s="51"/>
    </row>
    <row r="44" spans="1:5" ht="18.75" x14ac:dyDescent="0.2">
      <c r="A44" s="43"/>
      <c r="B44" s="44"/>
      <c r="C44" s="44"/>
      <c r="D44" s="42"/>
      <c r="E44" s="42"/>
    </row>
    <row r="45" spans="1:5" ht="18.75" x14ac:dyDescent="0.25">
      <c r="A45" s="44"/>
      <c r="B45" s="2"/>
      <c r="C45" s="2"/>
      <c r="D45" s="2"/>
      <c r="E45" s="2"/>
    </row>
    <row r="46" spans="1:5" x14ac:dyDescent="0.25">
      <c r="A46" s="7"/>
      <c r="B46" s="2"/>
      <c r="C46" s="2"/>
      <c r="D46" s="2"/>
      <c r="E46" s="2"/>
    </row>
    <row r="47" spans="1:5" x14ac:dyDescent="0.25">
      <c r="A47" s="7"/>
      <c r="B47" s="1"/>
      <c r="C47" s="1"/>
      <c r="D47" s="2"/>
      <c r="E47" s="2"/>
    </row>
    <row r="48" spans="1:5" x14ac:dyDescent="0.25">
      <c r="A48" s="7"/>
      <c r="B48" s="1"/>
      <c r="C48" s="1"/>
      <c r="D48" s="2"/>
      <c r="E48" s="2"/>
    </row>
    <row r="49" spans="1:5" x14ac:dyDescent="0.25">
      <c r="A49" s="1"/>
      <c r="B49" s="2"/>
      <c r="C49" s="2"/>
      <c r="D49" s="2"/>
      <c r="E49" s="2"/>
    </row>
    <row r="50" spans="1:5" x14ac:dyDescent="0.25">
      <c r="A50" s="1"/>
      <c r="B50" s="2"/>
      <c r="C50" s="2"/>
      <c r="D50" s="2"/>
      <c r="E50" s="2"/>
    </row>
    <row r="51" spans="1:5" x14ac:dyDescent="0.25">
      <c r="A51" s="7"/>
      <c r="B51" s="1"/>
      <c r="C51" s="1"/>
      <c r="D51" s="2"/>
      <c r="E51" s="2"/>
    </row>
    <row r="52" spans="1:5" x14ac:dyDescent="0.25">
      <c r="A52" s="7"/>
      <c r="B52" s="1"/>
      <c r="C52" s="1"/>
      <c r="D52" s="2"/>
      <c r="E52" s="2"/>
    </row>
    <row r="53" spans="1:5" x14ac:dyDescent="0.25">
      <c r="A53" s="7"/>
      <c r="B53" s="1"/>
      <c r="C53" s="1"/>
      <c r="D53" s="2"/>
      <c r="E53" s="2"/>
    </row>
    <row r="54" spans="1:5" x14ac:dyDescent="0.25">
      <c r="A54" s="7"/>
      <c r="B54" s="1"/>
      <c r="C54" s="1"/>
      <c r="D54" s="2"/>
      <c r="E54" s="2"/>
    </row>
    <row r="55" spans="1:5" x14ac:dyDescent="0.25">
      <c r="A55" s="7"/>
      <c r="B55" s="2"/>
      <c r="C55" s="2"/>
      <c r="D55" s="2"/>
      <c r="E55" s="2"/>
    </row>
    <row r="56" spans="1:5" x14ac:dyDescent="0.25">
      <c r="A56" s="7"/>
      <c r="B56" s="2"/>
      <c r="C56" s="2"/>
      <c r="D56" s="2"/>
      <c r="E56" s="2"/>
    </row>
    <row r="57" spans="1:5" ht="18" x14ac:dyDescent="0.2">
      <c r="A57" s="45"/>
      <c r="B57" s="45"/>
      <c r="C57" s="45"/>
      <c r="D57" s="45"/>
      <c r="E57" s="45"/>
    </row>
    <row r="58" spans="1:5" ht="12.75" x14ac:dyDescent="0.2">
      <c r="A58" s="46"/>
      <c r="B58" s="46"/>
      <c r="C58" s="46"/>
      <c r="D58" s="46"/>
      <c r="E58" s="46"/>
    </row>
    <row r="59" spans="1:5" ht="12.75" x14ac:dyDescent="0.2">
      <c r="A59" s="46"/>
      <c r="B59" s="46"/>
      <c r="C59" s="46"/>
      <c r="D59" s="46"/>
      <c r="E59" s="46"/>
    </row>
    <row r="60" spans="1:5" ht="12.75" x14ac:dyDescent="0.2">
      <c r="A60" s="48"/>
      <c r="B60" s="48"/>
      <c r="C60" s="48"/>
      <c r="D60" s="48"/>
      <c r="E60" s="48"/>
    </row>
    <row r="61" spans="1:5" ht="12.75" x14ac:dyDescent="0.2">
      <c r="A61" s="46"/>
      <c r="B61" s="46"/>
      <c r="C61" s="46"/>
      <c r="D61" s="46"/>
      <c r="E61" s="46"/>
    </row>
    <row r="62" spans="1:5" ht="12.75" x14ac:dyDescent="0.2">
      <c r="A62" s="46"/>
      <c r="B62" s="46"/>
      <c r="C62" s="46"/>
      <c r="D62" s="46"/>
      <c r="E62" s="46"/>
    </row>
    <row r="63" spans="1:5" ht="12.75" x14ac:dyDescent="0.2">
      <c r="A63" s="47"/>
      <c r="B63" s="47"/>
      <c r="C63" s="47"/>
      <c r="D63" s="47"/>
      <c r="E63" s="47"/>
    </row>
    <row r="64" spans="1:5" ht="12.75" x14ac:dyDescent="0.2">
      <c r="A64" s="47"/>
      <c r="B64" s="47"/>
      <c r="C64" s="47"/>
      <c r="D64" s="47"/>
      <c r="E64" s="47"/>
    </row>
    <row r="65" spans="1:5" ht="12.75" x14ac:dyDescent="0.2">
      <c r="A65" s="47"/>
      <c r="B65" s="47"/>
      <c r="C65" s="47"/>
      <c r="D65" s="47"/>
      <c r="E65" s="47"/>
    </row>
    <row r="66" spans="1:5" ht="12.75" x14ac:dyDescent="0.2">
      <c r="A66" s="47"/>
      <c r="B66" s="47"/>
      <c r="C66" s="47"/>
      <c r="D66" s="47"/>
      <c r="E66" s="47"/>
    </row>
    <row r="67" spans="1:5" ht="12.75" x14ac:dyDescent="0.2">
      <c r="A67" s="46"/>
      <c r="B67" s="46"/>
      <c r="C67" s="46"/>
      <c r="D67" s="46"/>
      <c r="E67" s="46"/>
    </row>
    <row r="68" spans="1:5" ht="12.75" x14ac:dyDescent="0.2">
      <c r="A68" s="47"/>
      <c r="B68" s="47"/>
      <c r="C68" s="47"/>
      <c r="D68" s="47"/>
      <c r="E68" s="47"/>
    </row>
    <row r="69" spans="1:5" ht="12.75" x14ac:dyDescent="0.2">
      <c r="A69" s="49"/>
      <c r="B69" s="49"/>
      <c r="C69" s="49"/>
      <c r="D69" s="49"/>
      <c r="E69" s="49"/>
    </row>
    <row r="70" spans="1:5" ht="12.75" x14ac:dyDescent="0.2">
      <c r="A70" s="47"/>
      <c r="B70" s="47"/>
      <c r="C70" s="47"/>
      <c r="D70" s="47"/>
      <c r="E70" s="47"/>
    </row>
    <row r="71" spans="1:5" ht="12.75" x14ac:dyDescent="0.2">
      <c r="A71" s="49"/>
      <c r="B71" s="49"/>
      <c r="C71" s="49"/>
      <c r="D71" s="49"/>
      <c r="E71" s="49"/>
    </row>
    <row r="72" spans="1:5" ht="12.75" x14ac:dyDescent="0.2">
      <c r="A72" s="49"/>
      <c r="B72" s="49"/>
      <c r="C72" s="49"/>
      <c r="D72" s="49"/>
      <c r="E72" s="49"/>
    </row>
    <row r="73" spans="1:5" ht="12.75" x14ac:dyDescent="0.2">
      <c r="A73" s="47"/>
      <c r="B73" s="47"/>
      <c r="C73" s="47"/>
      <c r="D73" s="47"/>
      <c r="E73" s="47"/>
    </row>
    <row r="74" spans="1:5" ht="12.75" x14ac:dyDescent="0.2">
      <c r="A74" s="49"/>
      <c r="B74" s="49"/>
      <c r="C74" s="49"/>
      <c r="D74" s="50"/>
      <c r="E74" s="50"/>
    </row>
    <row r="75" spans="1:5" x14ac:dyDescent="0.25">
      <c r="A75" s="2"/>
      <c r="B75" s="2"/>
      <c r="C75" s="2"/>
      <c r="D75" s="2"/>
      <c r="E75" s="2"/>
    </row>
    <row r="76" spans="1:5" x14ac:dyDescent="0.25">
      <c r="A76" s="2"/>
      <c r="B76" s="2"/>
      <c r="C76" s="2"/>
      <c r="D76" s="2"/>
      <c r="E76" s="2"/>
    </row>
    <row r="77" spans="1:5" x14ac:dyDescent="0.25">
      <c r="A77" s="2"/>
      <c r="B77" s="2"/>
      <c r="C77" s="2"/>
      <c r="D77" s="1"/>
      <c r="E77" s="9"/>
    </row>
    <row r="78" spans="1:5" x14ac:dyDescent="0.25">
      <c r="A78" s="1"/>
      <c r="B78" s="1"/>
      <c r="C78" s="1"/>
      <c r="D78" s="1"/>
      <c r="E78" s="9"/>
    </row>
    <row r="79" spans="1:5" x14ac:dyDescent="0.25">
      <c r="A79" s="1"/>
      <c r="B79" s="1"/>
      <c r="C79" s="1"/>
      <c r="D79" s="1"/>
      <c r="E79" s="9"/>
    </row>
    <row r="80" spans="1:5" x14ac:dyDescent="0.25">
      <c r="A80" s="1"/>
      <c r="B80" s="1"/>
      <c r="C80" s="1"/>
      <c r="D80" s="1"/>
      <c r="E80" s="9"/>
    </row>
    <row r="81" spans="1:5" x14ac:dyDescent="0.25">
      <c r="A81" s="1"/>
      <c r="B81" s="1"/>
      <c r="C81" s="1"/>
      <c r="D81" s="1"/>
      <c r="E81" s="9"/>
    </row>
    <row r="82" spans="1:5" x14ac:dyDescent="0.25">
      <c r="A82" s="1"/>
      <c r="B82" s="1"/>
      <c r="C82" s="1"/>
      <c r="D82" s="1"/>
      <c r="E82" s="9"/>
    </row>
    <row r="83" spans="1:5" x14ac:dyDescent="0.25">
      <c r="A83" s="1"/>
      <c r="B83" s="1"/>
      <c r="C83" s="1"/>
      <c r="D83" s="1"/>
      <c r="E83" s="9"/>
    </row>
    <row r="84" spans="1:5" x14ac:dyDescent="0.25">
      <c r="A84" s="1"/>
      <c r="B84" s="1"/>
      <c r="C84" s="1"/>
      <c r="D84" s="1"/>
      <c r="E84" s="9"/>
    </row>
    <row r="85" spans="1:5" x14ac:dyDescent="0.25">
      <c r="A85" s="1"/>
      <c r="B85" s="1"/>
      <c r="C85" s="1"/>
      <c r="D85" s="1"/>
      <c r="E85" s="9"/>
    </row>
    <row r="86" spans="1:5" x14ac:dyDescent="0.25">
      <c r="A86" s="1"/>
      <c r="B86" s="1"/>
      <c r="C86" s="1"/>
      <c r="D86" s="1"/>
      <c r="E86" s="9"/>
    </row>
    <row r="87" spans="1:5" x14ac:dyDescent="0.25">
      <c r="A87" s="1"/>
      <c r="B87" s="1"/>
      <c r="C87" s="1"/>
      <c r="D87" s="1"/>
      <c r="E87" s="9"/>
    </row>
    <row r="88" spans="1:5" x14ac:dyDescent="0.25">
      <c r="A88" s="1"/>
      <c r="B88" s="1"/>
      <c r="C88" s="1"/>
      <c r="D88" s="1"/>
      <c r="E88" s="9"/>
    </row>
    <row r="89" spans="1:5" x14ac:dyDescent="0.25">
      <c r="A89" s="1"/>
      <c r="B89" s="1"/>
      <c r="C89" s="1"/>
      <c r="D89" s="1"/>
      <c r="E89" s="9"/>
    </row>
    <row r="90" spans="1:5" x14ac:dyDescent="0.25">
      <c r="A90" s="1"/>
      <c r="B90" s="1"/>
      <c r="C90" s="1"/>
      <c r="D90" s="1"/>
      <c r="E90" s="9"/>
    </row>
    <row r="91" spans="1:5" x14ac:dyDescent="0.25">
      <c r="A91" s="1"/>
      <c r="B91" s="1"/>
      <c r="C91" s="1"/>
      <c r="D91" s="1"/>
      <c r="E91" s="9"/>
    </row>
    <row r="92" spans="1:5" x14ac:dyDescent="0.25">
      <c r="A92" s="1"/>
      <c r="B92" s="1"/>
      <c r="C92" s="1"/>
      <c r="D92" s="1"/>
      <c r="E92" s="9"/>
    </row>
    <row r="93" spans="1:5" x14ac:dyDescent="0.25">
      <c r="A93" s="1"/>
      <c r="B93" s="1"/>
      <c r="C93" s="1"/>
      <c r="D93" s="1"/>
      <c r="E93" s="9"/>
    </row>
    <row r="94" spans="1:5" x14ac:dyDescent="0.25">
      <c r="A94" s="1"/>
      <c r="B94" s="1"/>
      <c r="C94" s="1"/>
      <c r="D94" s="1"/>
      <c r="E94" s="9"/>
    </row>
    <row r="95" spans="1:5" x14ac:dyDescent="0.25">
      <c r="A95" s="1"/>
      <c r="B95" s="1"/>
      <c r="C95" s="1"/>
      <c r="D95" s="1"/>
      <c r="E95" s="9"/>
    </row>
    <row r="96" spans="1:5" x14ac:dyDescent="0.25">
      <c r="A96" s="1"/>
      <c r="B96" s="1"/>
      <c r="C96" s="1"/>
      <c r="D96" s="1"/>
      <c r="E96" s="9"/>
    </row>
    <row r="97" spans="1:5" x14ac:dyDescent="0.25">
      <c r="A97" s="1"/>
      <c r="B97" s="1"/>
      <c r="C97" s="1"/>
      <c r="D97" s="1"/>
      <c r="E97" s="9"/>
    </row>
    <row r="98" spans="1:5" x14ac:dyDescent="0.25">
      <c r="A98" s="1"/>
      <c r="B98" s="1"/>
      <c r="C98" s="1"/>
      <c r="D98" s="1"/>
      <c r="E98" s="9"/>
    </row>
    <row r="99" spans="1:5" x14ac:dyDescent="0.25">
      <c r="A99" s="1"/>
      <c r="B99" s="1"/>
      <c r="C99" s="1"/>
      <c r="D99" s="1"/>
      <c r="E99" s="9"/>
    </row>
    <row r="100" spans="1:5" x14ac:dyDescent="0.25">
      <c r="A100" s="1"/>
      <c r="B100" s="1"/>
      <c r="C100" s="1"/>
      <c r="D100" s="1"/>
      <c r="E100" s="9"/>
    </row>
    <row r="101" spans="1:5" x14ac:dyDescent="0.25">
      <c r="A101" s="1"/>
      <c r="B101" s="1"/>
      <c r="C101" s="1"/>
      <c r="D101" s="1"/>
      <c r="E101" s="9"/>
    </row>
    <row r="102" spans="1:5" x14ac:dyDescent="0.25">
      <c r="A102" s="1"/>
      <c r="B102" s="1"/>
      <c r="C102" s="1"/>
      <c r="D102" s="1"/>
      <c r="E102" s="9"/>
    </row>
    <row r="103" spans="1:5" x14ac:dyDescent="0.25">
      <c r="A103" s="1"/>
      <c r="B103" s="1"/>
      <c r="C103" s="1"/>
      <c r="D103" s="1"/>
      <c r="E103" s="9"/>
    </row>
    <row r="104" spans="1:5" x14ac:dyDescent="0.25">
      <c r="A104" s="1"/>
      <c r="B104" s="1"/>
      <c r="C104" s="1"/>
      <c r="D104" s="1"/>
      <c r="E104" s="9"/>
    </row>
    <row r="105" spans="1:5" x14ac:dyDescent="0.25">
      <c r="A105" s="1"/>
      <c r="B105" s="1"/>
      <c r="C105" s="1"/>
      <c r="D105" s="1"/>
      <c r="E105" s="9"/>
    </row>
    <row r="106" spans="1:5" x14ac:dyDescent="0.25">
      <c r="A106" s="1"/>
      <c r="B106" s="1"/>
      <c r="C106" s="1"/>
      <c r="D106" s="1"/>
      <c r="E106" s="9"/>
    </row>
    <row r="107" spans="1:5" x14ac:dyDescent="0.25">
      <c r="A107" s="1"/>
      <c r="B107" s="1"/>
      <c r="C107" s="1"/>
      <c r="D107" s="1"/>
      <c r="E107" s="9"/>
    </row>
    <row r="108" spans="1:5" x14ac:dyDescent="0.25">
      <c r="A108" s="1"/>
      <c r="B108" s="1"/>
      <c r="C108" s="1"/>
      <c r="D108" s="1"/>
      <c r="E108" s="9"/>
    </row>
    <row r="109" spans="1:5" x14ac:dyDescent="0.25">
      <c r="A109" s="1"/>
      <c r="B109" s="1"/>
      <c r="C109" s="1"/>
      <c r="D109" s="1"/>
      <c r="E109" s="9"/>
    </row>
    <row r="110" spans="1:5" x14ac:dyDescent="0.25">
      <c r="A110" s="1"/>
      <c r="B110" s="1"/>
      <c r="C110" s="1"/>
      <c r="D110" s="1"/>
      <c r="E110" s="9"/>
    </row>
    <row r="111" spans="1:5" x14ac:dyDescent="0.25">
      <c r="A111" s="1"/>
      <c r="B111" s="1"/>
      <c r="C111" s="1"/>
      <c r="D111" s="1"/>
      <c r="E111" s="9"/>
    </row>
    <row r="112" spans="1:5" x14ac:dyDescent="0.25">
      <c r="A112" s="1"/>
      <c r="B112" s="1"/>
      <c r="C112" s="1"/>
      <c r="D112" s="1"/>
      <c r="E112" s="9"/>
    </row>
    <row r="113" spans="1:5" x14ac:dyDescent="0.25">
      <c r="A113" s="1"/>
      <c r="B113" s="1"/>
      <c r="C113" s="1"/>
      <c r="D113" s="1"/>
      <c r="E113" s="9"/>
    </row>
    <row r="114" spans="1:5" x14ac:dyDescent="0.25">
      <c r="A114" s="1"/>
      <c r="B114" s="1"/>
      <c r="C114" s="1"/>
      <c r="D114" s="1"/>
      <c r="E114" s="9"/>
    </row>
    <row r="115" spans="1:5" x14ac:dyDescent="0.25">
      <c r="A115" s="1"/>
      <c r="B115" s="1"/>
      <c r="C115" s="1"/>
      <c r="D115" s="1"/>
      <c r="E115" s="9"/>
    </row>
    <row r="116" spans="1:5" x14ac:dyDescent="0.25">
      <c r="A116" s="1"/>
      <c r="B116" s="1"/>
      <c r="C116" s="1"/>
      <c r="D116" s="1"/>
      <c r="E116" s="9"/>
    </row>
    <row r="117" spans="1:5" x14ac:dyDescent="0.25">
      <c r="A117" s="1"/>
      <c r="B117" s="1"/>
      <c r="C117" s="1"/>
      <c r="D117" s="1"/>
      <c r="E117" s="9"/>
    </row>
    <row r="118" spans="1:5" x14ac:dyDescent="0.25">
      <c r="A118" s="1"/>
      <c r="B118" s="1"/>
      <c r="C118" s="1"/>
      <c r="D118" s="1"/>
      <c r="E118" s="9"/>
    </row>
    <row r="119" spans="1:5" x14ac:dyDescent="0.25">
      <c r="A119" s="1"/>
      <c r="B119" s="1"/>
      <c r="C119" s="1"/>
      <c r="D119" s="1"/>
      <c r="E119" s="9"/>
    </row>
    <row r="120" spans="1:5" x14ac:dyDescent="0.25">
      <c r="A120" s="1"/>
      <c r="B120" s="1"/>
      <c r="C120" s="1"/>
      <c r="D120" s="1"/>
      <c r="E120" s="9"/>
    </row>
    <row r="121" spans="1:5" x14ac:dyDescent="0.25">
      <c r="A121" s="1"/>
      <c r="B121" s="1"/>
      <c r="C121" s="1"/>
      <c r="D121" s="1"/>
      <c r="E121" s="9"/>
    </row>
    <row r="122" spans="1:5" x14ac:dyDescent="0.25">
      <c r="A122" s="1"/>
      <c r="B122" s="1"/>
      <c r="C122" s="1"/>
      <c r="D122" s="1"/>
      <c r="E122" s="9"/>
    </row>
    <row r="123" spans="1:5" x14ac:dyDescent="0.25">
      <c r="A123" s="1"/>
      <c r="B123" s="1"/>
      <c r="C123" s="1"/>
      <c r="D123" s="1"/>
      <c r="E123" s="9"/>
    </row>
    <row r="124" spans="1:5" x14ac:dyDescent="0.25">
      <c r="A124" s="1"/>
      <c r="B124" s="1"/>
      <c r="C124" s="1"/>
      <c r="D124" s="1"/>
      <c r="E124" s="9"/>
    </row>
    <row r="125" spans="1:5" x14ac:dyDescent="0.25">
      <c r="A125" s="1"/>
      <c r="B125" s="1"/>
      <c r="C125" s="1"/>
      <c r="D125" s="1"/>
      <c r="E125" s="9"/>
    </row>
    <row r="126" spans="1:5" x14ac:dyDescent="0.25">
      <c r="A126" s="1"/>
      <c r="B126" s="1"/>
      <c r="C126" s="1"/>
      <c r="D126" s="1"/>
      <c r="E126" s="9"/>
    </row>
    <row r="127" spans="1:5" x14ac:dyDescent="0.25">
      <c r="A127" s="1"/>
      <c r="B127" s="1"/>
      <c r="C127" s="1"/>
      <c r="D127" s="1"/>
      <c r="E127" s="9"/>
    </row>
    <row r="128" spans="1:5" x14ac:dyDescent="0.25">
      <c r="A128" s="1"/>
      <c r="B128" s="1"/>
      <c r="C128" s="1"/>
      <c r="D128" s="1"/>
      <c r="E128" s="9"/>
    </row>
    <row r="129" spans="1:5" x14ac:dyDescent="0.25">
      <c r="A129" s="1"/>
      <c r="B129" s="1"/>
      <c r="C129" s="1"/>
      <c r="D129" s="1"/>
      <c r="E129" s="9"/>
    </row>
    <row r="130" spans="1:5" x14ac:dyDescent="0.25">
      <c r="A130" s="1"/>
      <c r="B130" s="1"/>
      <c r="C130" s="1"/>
      <c r="D130" s="1"/>
      <c r="E130" s="9"/>
    </row>
    <row r="131" spans="1:5" x14ac:dyDescent="0.25">
      <c r="A131" s="1"/>
      <c r="B131" s="1"/>
      <c r="C131" s="1"/>
      <c r="D131" s="1"/>
      <c r="E131" s="9"/>
    </row>
    <row r="132" spans="1:5" x14ac:dyDescent="0.25">
      <c r="A132" s="1"/>
      <c r="B132" s="1"/>
      <c r="C132" s="1"/>
      <c r="D132" s="1"/>
      <c r="E132" s="9"/>
    </row>
    <row r="133" spans="1:5" x14ac:dyDescent="0.25">
      <c r="A133" s="1"/>
      <c r="B133" s="1"/>
      <c r="C133" s="1"/>
      <c r="D133" s="1"/>
      <c r="E133" s="9"/>
    </row>
    <row r="134" spans="1:5" x14ac:dyDescent="0.25">
      <c r="A134" s="1"/>
      <c r="B134" s="1"/>
      <c r="C134" s="1"/>
      <c r="D134" s="1"/>
      <c r="E134" s="9"/>
    </row>
    <row r="135" spans="1:5" x14ac:dyDescent="0.25">
      <c r="A135" s="1"/>
      <c r="B135" s="1"/>
      <c r="C135" s="1"/>
      <c r="D135" s="1"/>
      <c r="E135" s="9"/>
    </row>
    <row r="136" spans="1:5" x14ac:dyDescent="0.25">
      <c r="A136" s="1"/>
      <c r="B136" s="1"/>
      <c r="C136" s="1"/>
      <c r="D136" s="1"/>
      <c r="E136" s="9"/>
    </row>
    <row r="137" spans="1:5" x14ac:dyDescent="0.25">
      <c r="A137" s="1"/>
      <c r="B137" s="1"/>
      <c r="C137" s="1"/>
      <c r="D137" s="1"/>
      <c r="E137" s="9"/>
    </row>
    <row r="138" spans="1:5" x14ac:dyDescent="0.25">
      <c r="A138" s="1"/>
      <c r="B138" s="1"/>
      <c r="C138" s="1"/>
      <c r="D138" s="1"/>
      <c r="E138" s="9"/>
    </row>
    <row r="139" spans="1:5" x14ac:dyDescent="0.25">
      <c r="A139" s="1"/>
      <c r="B139" s="1"/>
      <c r="C139" s="1"/>
      <c r="D139" s="1"/>
      <c r="E139" s="9"/>
    </row>
    <row r="140" spans="1:5" x14ac:dyDescent="0.25">
      <c r="A140" s="1"/>
      <c r="B140" s="1"/>
      <c r="C140" s="1"/>
      <c r="D140" s="1"/>
      <c r="E140" s="9"/>
    </row>
    <row r="141" spans="1:5" x14ac:dyDescent="0.25">
      <c r="A141" s="1"/>
      <c r="B141" s="1"/>
      <c r="C141" s="1"/>
      <c r="D141" s="1"/>
      <c r="E141" s="9"/>
    </row>
    <row r="142" spans="1:5" x14ac:dyDescent="0.25">
      <c r="A142" s="1"/>
      <c r="B142" s="1"/>
      <c r="C142" s="1"/>
      <c r="D142" s="1"/>
      <c r="E142" s="9"/>
    </row>
  </sheetData>
  <sheetProtection password="C11A" sheet="1" objects="1" scenarios="1"/>
  <mergeCells count="1">
    <mergeCell ref="A2:E2"/>
  </mergeCells>
  <pageMargins left="0.70866141732283472" right="0.70866141732283472" top="0.78740157480314965" bottom="0.78740157480314965" header="0.31496062992125984" footer="0.31496062992125984"/>
  <pageSetup paperSize="9" scale="75" orientation="landscape" horizontalDpi="300" verticalDpi="0"/>
  <headerFooter>
    <oddHeader>&amp;R&amp;G</oddHeader>
    <oddFooter>&amp;L&amp;"Arial,Fett"Siemens AG - Siemens(at)WindNODE - Kathrin Kunze&amp;"Arial,Standard"&amp;K8C8C8C
Stand: &amp;D - © Siemens AG 2018 - Seite &amp;P&amp;R&amp;K01+048Dieses Tool wurde im Rahmen des vom BMWI geförderten Projektes "WindNODE" erstellt.</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QUICK CHECK_V 1.0_23.01.18</vt:lpstr>
      <vt:lpstr>Auswahlkriterien papierbasiert</vt:lpstr>
      <vt:lpstr>'Auswahlkriterien papierbasiert'!Druckbereich</vt:lpstr>
      <vt:lpstr>'QUICK CHECK_V 1.0_23.01.18'!Druckbereich</vt:lpstr>
    </vt:vector>
  </TitlesOfParts>
  <Company>Siemens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FLEXIBILITÄTSBAROMETER</dc:title>
  <dc:subject>QUICK CHECK zur Lastflexibilisierung</dc:subject>
  <dc:creator>Kathrin Kunze</dc:creator>
  <dc:description>Projekt WindNODE AP 7.2</dc:description>
  <cp:lastModifiedBy>Sandra Behrend</cp:lastModifiedBy>
  <cp:lastPrinted>2018-01-23T13:43:55Z</cp:lastPrinted>
  <dcterms:created xsi:type="dcterms:W3CDTF">2017-08-28T11:55:01Z</dcterms:created>
  <dcterms:modified xsi:type="dcterms:W3CDTF">2018-06-07T12:19:28Z</dcterms:modified>
  <cp:category>Energy Management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1875951857</vt:i4>
  </property>
  <property fmtid="{D5CDD505-2E9C-101B-9397-08002B2CF9AE}" pid="3" name="_NewReviewCycle">
    <vt:lpwstr/>
  </property>
  <property fmtid="{D5CDD505-2E9C-101B-9397-08002B2CF9AE}" pid="4" name="_EmailSubject">
    <vt:lpwstr>Treffen am Donnerstag wegen 2. HJ-Bericht - bei de Tols  jetzt Dopplelogo MEMS und WindNODE</vt:lpwstr>
  </property>
  <property fmtid="{D5CDD505-2E9C-101B-9397-08002B2CF9AE}" pid="5" name="_AuthorEmail">
    <vt:lpwstr>kunze.kathrin@siemens.com</vt:lpwstr>
  </property>
  <property fmtid="{D5CDD505-2E9C-101B-9397-08002B2CF9AE}" pid="6" name="_AuthorEmailDisplayName">
    <vt:lpwstr>Kunze, Kathrin (OTH RC-DE HC CX-HS RB)</vt:lpwstr>
  </property>
  <property fmtid="{D5CDD505-2E9C-101B-9397-08002B2CF9AE}" pid="7" name="_ReviewingToolsShownOnce">
    <vt:lpwstr/>
  </property>
</Properties>
</file>